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olors1.xml" ContentType="application/vnd.ms-office.chartcolorstyle+xml"/>
  <Override PartName="/xl/charts/colors2.xml" ContentType="application/vnd.ms-office.chartcolorstyle+xml"/>
  <Override PartName="/xl/charts/colors3.xml" ContentType="application/vnd.ms-office.chartcolorstyle+xml"/>
  <Override PartName="/xl/charts/colors4.xml" ContentType="application/vnd.ms-office.chartcolorstyle+xml"/>
  <Override PartName="/xl/charts/colors5.xml" ContentType="application/vnd.ms-office.chartcolorstyle+xml"/>
  <Override PartName="/xl/charts/colors6.xml" ContentType="application/vnd.ms-office.chartcolorstyle+xml"/>
  <Override PartName="/xl/charts/colors7.xml" ContentType="application/vnd.ms-office.chartcolorstyle+xml"/>
  <Override PartName="/xl/charts/colors8.xml" ContentType="application/vnd.ms-office.chartcolorstyle+xml"/>
  <Override PartName="/xl/charts/style1.xml" ContentType="application/vnd.ms-office.chartstyle+xml"/>
  <Override PartName="/xl/charts/style2.xml" ContentType="application/vnd.ms-office.chartstyle+xml"/>
  <Override PartName="/xl/charts/style3.xml" ContentType="application/vnd.ms-office.chartstyle+xml"/>
  <Override PartName="/xl/charts/style4.xml" ContentType="application/vnd.ms-office.chartstyle+xml"/>
  <Override PartName="/xl/charts/style5.xml" ContentType="application/vnd.ms-office.chartstyle+xml"/>
  <Override PartName="/xl/charts/style6.xml" ContentType="application/vnd.ms-office.chartstyle+xml"/>
  <Override PartName="/xl/charts/style7.xml" ContentType="application/vnd.ms-office.chartstyle+xml"/>
  <Override PartName="/xl/charts/style8.xml" ContentType="application/vnd.ms-office.chartstyle+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845" activeTab="1"/>
  </bookViews>
  <sheets>
    <sheet name="Cover" sheetId="28" r:id="rId1"/>
    <sheet name="BD+C credit category view" sheetId="21" r:id="rId2"/>
    <sheet name="BD+C impact area view " sheetId="23" r:id="rId3"/>
    <sheet name="Analytics" sheetId="27" r:id="rId4"/>
    <sheet name="Background" sheetId="24" state="hidden" r:id="rId5"/>
  </sheets>
  <definedNames>
    <definedName name="_xlnm.Print_Area" localSheetId="3">Analytics!$A$1:$X$48</definedName>
    <definedName name="_xlnm.Print_Area" localSheetId="1">'BD+C credit category view'!$A$1:$R$83</definedName>
    <definedName name="_xlnm.Print_Area" localSheetId="2">'BD+C impact area view '!$A$1:$V$32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<sst xmlns="http://schemas.openxmlformats.org/spreadsheetml/2006/main" count="397" uniqueCount="184">
  <si>
    <r>
      <rPr>
        <b/>
        <sz val="14"/>
        <color rgb="FFF7F8F6"/>
        <rFont val="Bahnschrift Bold"/>
        <charset val="134"/>
      </rPr>
      <t xml:space="preserve">LEED v5 for Building Design and Construction: New Construction
</t>
    </r>
    <r>
      <rPr>
        <b/>
        <sz val="12"/>
        <color rgb="FFF7F8F6"/>
        <rFont val="Bahnschrift Bold"/>
        <charset val="134"/>
      </rPr>
      <t xml:space="preserve">
</t>
    </r>
    <r>
      <rPr>
        <b/>
        <sz val="14"/>
        <color rgb="FFF7F8F6"/>
        <rFont val="Bahnschrift Bold"/>
        <charset val="134"/>
      </rPr>
      <t xml:space="preserve">
Scorecard</t>
    </r>
  </si>
  <si>
    <t xml:space="preserve">BD+C NC credit category view </t>
  </si>
  <si>
    <t>Provides an overview of points per credit category</t>
  </si>
  <si>
    <t xml:space="preserve">BD+C NC impact area view </t>
  </si>
  <si>
    <t>Provides a directional indicator of the credits per impact area.</t>
  </si>
  <si>
    <t>Analytics</t>
  </si>
  <si>
    <t>Provides basic analytics derived from points, credit, and prerequisite data entered.</t>
  </si>
  <si>
    <t>How to use</t>
  </si>
  <si>
    <t>1. Navigate to the "BD+C NC Credit Category View" tab</t>
  </si>
  <si>
    <t xml:space="preserve">2. For each credit, enter the number of expected points in Columns A-C, titled "Yes", "Maybe" and "No". </t>
  </si>
  <si>
    <t>"Yes": Points will count towards your totals.</t>
  </si>
  <si>
    <t>"Maybe": Points will count towards your totals.</t>
  </si>
  <si>
    <t>"No": Points will not count towards your totals.</t>
  </si>
  <si>
    <t>3. For each prerequisite, utilize the checkbox in Columns A-C, titled "Yes", "Maybe" and "No". Please note prerequisites do not count toward point totals.</t>
  </si>
  <si>
    <t>4. For Project Priorities, utilize column H to enter up to 9 credit names and anticipated points per credit.</t>
  </si>
  <si>
    <t>5. "BD+C NC impact area view " tab will automatically update with all the decisions you made on the "BD+C NC Credit Category View" tab; no additional input is needed.</t>
  </si>
  <si>
    <t xml:space="preserve">* Feel free to customize this tool in any way that best suits your needs. Whether you need to add new columns or simply rearrange the layout to better fit your workflow, this tool is designed with flexibility in mind. </t>
  </si>
  <si>
    <t>Total</t>
  </si>
  <si>
    <t>LEED v5 for Building Design and Construction: New Construction</t>
  </si>
  <si>
    <t>Yes</t>
  </si>
  <si>
    <t>points</t>
  </si>
  <si>
    <t>Key:</t>
  </si>
  <si>
    <t>Project scorecard</t>
  </si>
  <si>
    <t>Maybe</t>
  </si>
  <si>
    <t>Prerequisite</t>
  </si>
  <si>
    <t>No</t>
  </si>
  <si>
    <t>Credit</t>
  </si>
  <si>
    <t>Total Possible Points</t>
  </si>
  <si>
    <t>Total Anticipated Points</t>
  </si>
  <si>
    <t>Responsible Party</t>
  </si>
  <si>
    <t>Notes</t>
  </si>
  <si>
    <t>Integrative Process, Planning and Assessments (IP)</t>
  </si>
  <si>
    <t>IPp1</t>
  </si>
  <si>
    <t>Climate Resilience Assessment</t>
  </si>
  <si>
    <t>Required</t>
  </si>
  <si>
    <t>IPp2</t>
  </si>
  <si>
    <t>Human Impact Assessment</t>
  </si>
  <si>
    <t>IPp3</t>
  </si>
  <si>
    <t>Carbon Assessment</t>
  </si>
  <si>
    <t>IPc1</t>
  </si>
  <si>
    <t>Integrative Design Process</t>
  </si>
  <si>
    <t>Location and Transportation (LT)</t>
  </si>
  <si>
    <t>LTc1</t>
  </si>
  <si>
    <t>Sensitive Land Protection</t>
  </si>
  <si>
    <t>LTc2</t>
  </si>
  <si>
    <t>Equitable Development</t>
  </si>
  <si>
    <t>LTc3</t>
  </si>
  <si>
    <t>Compact and Connected Development</t>
  </si>
  <si>
    <t>LTc4</t>
  </si>
  <si>
    <t>Transportation Demand Management</t>
  </si>
  <si>
    <t>LTc5</t>
  </si>
  <si>
    <t>Electric Vehicles</t>
  </si>
  <si>
    <t>Sustainable Sites (SS)</t>
  </si>
  <si>
    <t>SSp1</t>
  </si>
  <si>
    <t>Minimize Site Disturbance</t>
  </si>
  <si>
    <t>SSc1</t>
  </si>
  <si>
    <t>Biodiverse Habitat</t>
  </si>
  <si>
    <t>SSc2</t>
  </si>
  <si>
    <t>Accessible Outdoor Space</t>
  </si>
  <si>
    <t>SSc3</t>
  </si>
  <si>
    <t>Rainwater Management</t>
  </si>
  <si>
    <t>SSc4</t>
  </si>
  <si>
    <t>Enhanced Resilient Site Design</t>
  </si>
  <si>
    <t>SSc5</t>
  </si>
  <si>
    <t>Heat Island Reduction</t>
  </si>
  <si>
    <t>SSc6</t>
  </si>
  <si>
    <t>Light Pollution Reduction</t>
  </si>
  <si>
    <t>Water Efficiency (WE)</t>
  </si>
  <si>
    <t>WEp1</t>
  </si>
  <si>
    <t xml:space="preserve">Water Metering and Reporting </t>
  </si>
  <si>
    <t>WEp2</t>
  </si>
  <si>
    <t>Minimum Water Efficiency</t>
  </si>
  <si>
    <t>WEc1</t>
  </si>
  <si>
    <t>Water Metering and Leak Detection</t>
  </si>
  <si>
    <t>WEc2</t>
  </si>
  <si>
    <t>Enhanced Water Efficiency</t>
  </si>
  <si>
    <t>Energy and Atmosphere (EA)</t>
  </si>
  <si>
    <t>EAp1</t>
  </si>
  <si>
    <t>Operational Carbon Projection and Decarbonization Plan</t>
  </si>
  <si>
    <t>EAp2</t>
  </si>
  <si>
    <t>Minimum Energy Efficiency</t>
  </si>
  <si>
    <t>EAp3</t>
  </si>
  <si>
    <t>Fundamental Commissioning</t>
  </si>
  <si>
    <t>EAp4</t>
  </si>
  <si>
    <t>Energy Metering and Reporting</t>
  </si>
  <si>
    <t>EAp5</t>
  </si>
  <si>
    <t>Fundamental Refrigerant Management</t>
  </si>
  <si>
    <t>EAc1</t>
  </si>
  <si>
    <t>Electrification</t>
  </si>
  <si>
    <t>EAc2</t>
  </si>
  <si>
    <t>Reduce Peak Thermal Loads</t>
  </si>
  <si>
    <t>EAc3</t>
  </si>
  <si>
    <t>Enhanced Energy Efficiency</t>
  </si>
  <si>
    <t>EAc4</t>
  </si>
  <si>
    <t>Renewable Energy</t>
  </si>
  <si>
    <t>EAc5</t>
  </si>
  <si>
    <t>Enhanced Commissioning</t>
  </si>
  <si>
    <t>EAc6</t>
  </si>
  <si>
    <t>Grid Interactive</t>
  </si>
  <si>
    <t>EAc7</t>
  </si>
  <si>
    <t>Enhanced Refrigerant Management</t>
  </si>
  <si>
    <t>Materials and Resources (MR)</t>
  </si>
  <si>
    <t>MRp1</t>
  </si>
  <si>
    <t>Planning for Zero Waste Operations</t>
  </si>
  <si>
    <t>MRp2</t>
  </si>
  <si>
    <t xml:space="preserve">Quantify and Assess Embodied Carbon </t>
  </si>
  <si>
    <t>MRc1</t>
  </si>
  <si>
    <t>Building and Materials Reuse</t>
  </si>
  <si>
    <t>MRc2</t>
  </si>
  <si>
    <t xml:space="preserve">Reduce Embodied Carbon </t>
  </si>
  <si>
    <t>MRc3</t>
  </si>
  <si>
    <t>Low-Emitting Materials</t>
  </si>
  <si>
    <t>MRc4</t>
  </si>
  <si>
    <t xml:space="preserve">Building Product Selection and Procurement </t>
  </si>
  <si>
    <t>MRc5</t>
  </si>
  <si>
    <t>Construction and Demolition Waste Diversion</t>
  </si>
  <si>
    <t>Indoor Environmental Quality (EQ)</t>
  </si>
  <si>
    <t>EQp1</t>
  </si>
  <si>
    <t xml:space="preserve">Construction Management </t>
  </si>
  <si>
    <t>EQp2</t>
  </si>
  <si>
    <t>Fundamental Air Quality</t>
  </si>
  <si>
    <t>EQp3</t>
  </si>
  <si>
    <t>No Smoking or Vehicle Idling</t>
  </si>
  <si>
    <t>EQc1</t>
  </si>
  <si>
    <t>Enhanced Air Quality</t>
  </si>
  <si>
    <t>EQc2</t>
  </si>
  <si>
    <t>Occupant Experience</t>
  </si>
  <si>
    <t>EQc3</t>
  </si>
  <si>
    <t xml:space="preserve">Accessibility and Inclusion </t>
  </si>
  <si>
    <t>EQc4</t>
  </si>
  <si>
    <t>Resilient Spaces</t>
  </si>
  <si>
    <t>EQc5</t>
  </si>
  <si>
    <t>Air Quality Testing and Monitoring</t>
  </si>
  <si>
    <t>Project Priorities (PR)</t>
  </si>
  <si>
    <t>PRc1</t>
  </si>
  <si>
    <t>Project Priorities</t>
  </si>
  <si>
    <t>Project Priority 1:</t>
  </si>
  <si>
    <t>Insert credit name</t>
  </si>
  <si>
    <t>Project Priority 2:</t>
  </si>
  <si>
    <t>Project Priority 3:</t>
  </si>
  <si>
    <t>Project Priority 4:</t>
  </si>
  <si>
    <t>Project Priority 5:</t>
  </si>
  <si>
    <t>Project Priority 6:</t>
  </si>
  <si>
    <t>Project Priority 7:</t>
  </si>
  <si>
    <t>Project Priority 8:</t>
  </si>
  <si>
    <t>Project Priority 9:</t>
  </si>
  <si>
    <t>PRc2</t>
  </si>
  <si>
    <t>LEED AP</t>
  </si>
  <si>
    <t>Decarbonization</t>
  </si>
  <si>
    <t>Quality of Life</t>
  </si>
  <si>
    <t>Ecological Conservation and Restoration</t>
  </si>
  <si>
    <t>IP Prereq</t>
  </si>
  <si>
    <t>IP Credit</t>
  </si>
  <si>
    <t>LT Credit</t>
  </si>
  <si>
    <t xml:space="preserve">LT Credit </t>
  </si>
  <si>
    <t>SS Prereq</t>
  </si>
  <si>
    <t>Minimized Site Disturbance</t>
  </si>
  <si>
    <t>SS Credit</t>
  </si>
  <si>
    <t>WE Prereq</t>
  </si>
  <si>
    <t>WE Credit</t>
  </si>
  <si>
    <t>EA Prereq</t>
  </si>
  <si>
    <t>MR Credit</t>
  </si>
  <si>
    <t>Low Emitting Materials</t>
  </si>
  <si>
    <t>Water Metering and Reporting</t>
  </si>
  <si>
    <t>Building Product Selection and Procurement</t>
  </si>
  <si>
    <t>EQ Prereq</t>
  </si>
  <si>
    <t>Construction Management</t>
  </si>
  <si>
    <t>EA Credit</t>
  </si>
  <si>
    <t>MR Prereq</t>
  </si>
  <si>
    <t>EQ Credit</t>
  </si>
  <si>
    <t>Accessibility and Inclusion</t>
  </si>
  <si>
    <t>Project scorecard analytics</t>
  </si>
  <si>
    <t>Data Validation</t>
  </si>
  <si>
    <t>Blank</t>
  </si>
  <si>
    <t>Related Charts</t>
  </si>
  <si>
    <t>Total Anticipated Points Distribution</t>
  </si>
  <si>
    <t>Certified Project</t>
  </si>
  <si>
    <t>Anticipated Decarbonization Credits</t>
  </si>
  <si>
    <t>Platinum Project</t>
  </si>
  <si>
    <t>Anticipated Quality of Life Credits</t>
  </si>
  <si>
    <t>Anticipated Ecological Conservation and Restoration Credits</t>
  </si>
  <si>
    <t>Total Anticipated Points versus LEED Certification Levels</t>
  </si>
  <si>
    <t>Total Possible Points by Credit Category</t>
  </si>
  <si>
    <t>Total Anticipated Points by Credit Category</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</si>
</sst>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76">
    <font>
      <sz val="11"/>
      <color theme="1"/>
      <name val="宋体"/>
      <charset val="134"/>
      <scheme val="minor"/>
    </font>
    <font>
      <sz val="11"/>
      <name val="宋体"/>
      <charset val="134"/>
      <scheme val="minor"/>
    </font>
    <font>
      <sz val="8"/>
      <name val="宋体"/>
      <charset val="134"/>
      <scheme val="minor"/>
    </font>
    <font>
      <sz val="14"/>
      <color theme="0"/>
      <name val="Bahnschrift Light SemiCondensed"/>
      <charset val="134"/>
    </font>
    <font>
      <sz val="8"/>
      <name val="Bahnschrift"/>
      <charset val="134"/>
    </font>
    <font>
      <u/>
      <sz val="11"/>
      <name val="宋体"/>
      <charset val="134"/>
      <scheme val="minor"/>
    </font>
    <font>
      <sz val="11"/>
      <color rgb="FF343434"/>
      <name val="Bahnschrift Bold"/>
      <charset val="134"/>
    </font>
    <font>
      <sz val="11"/>
      <name val="Bahnschrift"/>
      <charset val="134"/>
    </font>
    <font>
      <b/>
      <sz val="11"/>
      <name val="Bahnschrift SemiBold"/>
      <charset val="134"/>
    </font>
    <font>
      <sz val="11"/>
      <name val="Bahnschrift SemiBold"/>
      <charset val="134"/>
    </font>
    <font>
      <sz val="11"/>
      <color theme="0"/>
      <name val="宋体"/>
      <charset val="134"/>
      <scheme val="minor"/>
    </font>
    <font>
      <sz val="11"/>
      <color theme="1"/>
      <name val="Arial"/>
      <charset val="134"/>
    </font>
    <font>
      <sz val="11"/>
      <name val="Bahnschrift Light SemiCondensed"/>
      <charset val="134"/>
    </font>
    <font>
      <sz val="18"/>
      <name val="Bahnschrift Light SemiCondensed"/>
      <charset val="134"/>
    </font>
    <font>
      <b/>
      <sz val="8"/>
      <name val="Arial"/>
      <charset val="134"/>
    </font>
    <font>
      <b/>
      <sz val="12"/>
      <name val="Arial"/>
      <charset val="134"/>
    </font>
    <font>
      <sz val="11"/>
      <name val="Arial"/>
      <charset val="134"/>
    </font>
    <font>
      <sz val="8"/>
      <color theme="0"/>
      <name val="宋体"/>
      <charset val="134"/>
      <scheme val="minor"/>
    </font>
    <font>
      <b/>
      <sz val="22"/>
      <color rgb="FF343434"/>
      <name val="Bahnschrift Bold"/>
      <charset val="134"/>
    </font>
    <font>
      <b/>
      <sz val="14"/>
      <color rgb="FF343434"/>
      <name val="Bahnschrift Bold"/>
      <charset val="134"/>
    </font>
    <font>
      <sz val="11"/>
      <color rgb="FF343434"/>
      <name val="Bahnschrift"/>
      <charset val="134"/>
    </font>
    <font>
      <sz val="14"/>
      <name val="宋体"/>
      <charset val="134"/>
      <scheme val="minor"/>
    </font>
    <font>
      <sz val="10"/>
      <color theme="0"/>
      <name val="宋体"/>
      <charset val="134"/>
      <scheme val="minor"/>
    </font>
    <font>
      <sz val="10"/>
      <name val="宋体"/>
      <charset val="134"/>
      <scheme val="minor"/>
    </font>
    <font>
      <sz val="14"/>
      <name val="Bahnschrift Light SemiCondensed"/>
      <charset val="134"/>
    </font>
    <font>
      <b/>
      <sz val="11"/>
      <color rgb="FF343434"/>
      <name val="Bahnschrift Bold"/>
      <charset val="134"/>
    </font>
    <font>
      <sz val="11"/>
      <color theme="0"/>
      <name val="Bahnschrift SemiCondensed"/>
      <charset val="134"/>
    </font>
    <font>
      <sz val="11"/>
      <color rgb="FF000000"/>
      <name val="Bahnschrift Light SemiCondensed"/>
      <charset val="134"/>
    </font>
    <font>
      <sz val="11"/>
      <color theme="1"/>
      <name val="Bahnschrift Light SemiCondensed"/>
      <charset val="134"/>
    </font>
    <font>
      <b/>
      <sz val="14"/>
      <name val="Bahnschrift Light SemiCondensed"/>
      <charset val="134"/>
    </font>
    <font>
      <b/>
      <sz val="11"/>
      <color theme="1"/>
      <name val="Bahnschrift Light SemiCondensed"/>
      <charset val="134"/>
    </font>
    <font>
      <sz val="11"/>
      <color theme="1"/>
      <name val="Bahnschrift"/>
      <charset val="134"/>
    </font>
    <font>
      <b/>
      <sz val="11"/>
      <color theme="1"/>
      <name val="宋体"/>
      <charset val="134"/>
      <scheme val="minor"/>
    </font>
    <font>
      <sz val="10"/>
      <color theme="1"/>
      <name val="宋体"/>
      <charset val="134"/>
      <scheme val="minor"/>
    </font>
    <font>
      <sz val="8"/>
      <color theme="1"/>
      <name val="Arial"/>
      <charset val="134"/>
    </font>
    <font>
      <sz val="11"/>
      <color theme="1"/>
      <name val="Bahnschrift SemiBold"/>
      <charset val="134"/>
    </font>
    <font>
      <sz val="8"/>
      <name val="Arial"/>
      <charset val="134"/>
    </font>
    <font>
      <b/>
      <sz val="11"/>
      <color theme="0"/>
      <name val="Bahnschrift SemiBold"/>
      <charset val="134"/>
    </font>
    <font>
      <sz val="10"/>
      <color rgb="FF343434"/>
      <name val="Bahnschrift"/>
      <charset val="134"/>
    </font>
    <font>
      <sz val="11"/>
      <color rgb="FF343434"/>
      <name val="Arial"/>
      <charset val="134"/>
    </font>
    <font>
      <b/>
      <sz val="10"/>
      <color theme="0"/>
      <name val="Bahnschrift SemiBold"/>
      <charset val="134"/>
    </font>
    <font>
      <sz val="11"/>
      <color rgb="FF000000"/>
      <name val="Bahnschrift"/>
      <charset val="134"/>
    </font>
    <font>
      <sz val="12"/>
      <name val="Bahnschrift Light SemiCondensed"/>
      <charset val="134"/>
    </font>
    <font>
      <sz val="8"/>
      <color theme="1"/>
      <name val="Bahnschrift"/>
      <charset val="134"/>
    </font>
    <font>
      <b/>
      <sz val="10"/>
      <name val="Bahnschrift Regular"/>
      <charset val="134"/>
    </font>
    <font>
      <sz val="8"/>
      <name val="Bahnschrift Light SemiCondensed"/>
      <charset val="134"/>
    </font>
    <font>
      <sz val="11"/>
      <color theme="1"/>
      <name val="Bahnschrift Regular"/>
      <charset val="134"/>
    </font>
    <font>
      <sz val="11"/>
      <name val="Bahnschrift Regular"/>
      <charset val="134"/>
    </font>
    <font>
      <sz val="11"/>
      <color theme="0"/>
      <name val="Bahnschrift SemiBold"/>
      <charset val="134"/>
    </font>
    <font>
      <i/>
      <sz val="11"/>
      <name val="Bahnschrift Light SemiCondensed"/>
      <charset val="134"/>
    </font>
    <font>
      <b/>
      <sz val="11"/>
      <name val="Bahnschrift Light SemiCondensed"/>
      <charset val="134"/>
    </font>
    <font>
      <b/>
      <sz val="7"/>
      <color rgb="FF7C7C7C"/>
      <name val="Arial"/>
      <charset val="134"/>
    </font>
    <font>
      <b/>
      <sz val="14"/>
      <color rgb="FFF7F8F6"/>
      <name val="Bahnschrift Bold"/>
      <charset val="134"/>
    </font>
    <font>
      <sz val="10"/>
      <name val="Arial"/>
      <charset val="134"/>
    </font>
    <font>
      <b/>
      <sz val="10"/>
      <name val="Bahnschrift"/>
      <charset val="134"/>
    </font>
    <font>
      <sz val="10"/>
      <name val="Bahnschrift"/>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rgb="FFF7F8F6"/>
      <name val="Bahnschrift Bold"/>
      <charset val="134"/>
    </font>
  </fonts>
  <fills count="41">
    <fill>
      <patternFill patternType="none"/>
    </fill>
    <fill>
      <patternFill patternType="gray125"/>
    </fill>
    <fill>
      <patternFill patternType="solid">
        <fgColor theme="0"/>
        <bgColor indexed="64"/>
      </patternFill>
    </fill>
    <fill>
      <patternFill patternType="solid">
        <fgColor rgb="FF343434"/>
        <bgColor indexed="64"/>
      </patternFill>
    </fill>
    <fill>
      <patternFill patternType="solid">
        <fgColor theme="0" tint="-0.0499893185216834"/>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1"/>
        <bgColor indexed="64"/>
      </patternFill>
    </fill>
    <fill>
      <patternFill patternType="solid">
        <fgColor theme="0"/>
        <bgColor rgb="FF000000"/>
      </patternFill>
    </fill>
    <fill>
      <patternFill patternType="solid">
        <fgColor theme="2"/>
        <bgColor indexed="64"/>
      </patternFill>
    </fill>
    <fill>
      <patternFill patternType="solid">
        <fgColor rgb="FF595E85"/>
        <bgColor rgb="FFF8F8F6"/>
      </patternFill>
    </fill>
    <fill>
      <patternFill patternType="solid">
        <fgColor rgb="FFF7F8F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6">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rgb="FF343434"/>
      </left>
      <right/>
      <top style="thin">
        <color rgb="FF343434"/>
      </top>
      <bottom style="thin">
        <color rgb="FF343434"/>
      </bottom>
      <diagonal/>
    </border>
    <border>
      <left/>
      <right/>
      <top style="thin">
        <color rgb="FF343434"/>
      </top>
      <bottom style="thin">
        <color rgb="FF343434"/>
      </bottom>
      <diagonal/>
    </border>
    <border>
      <left/>
      <right style="thin">
        <color rgb="FF343434"/>
      </right>
      <top style="thin">
        <color rgb="FF343434"/>
      </top>
      <bottom style="thin">
        <color rgb="FF343434"/>
      </bottom>
      <diagonal/>
    </border>
    <border>
      <left style="thin">
        <color rgb="FF343434"/>
      </left>
      <right style="thin">
        <color rgb="FF343434"/>
      </right>
      <top style="thin">
        <color rgb="FF343434"/>
      </top>
      <bottom style="thin">
        <color rgb="FF343434"/>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style="thin">
        <color auto="1"/>
      </left>
      <right style="thin">
        <color auto="1"/>
      </right>
      <top style="thin">
        <color auto="1"/>
      </top>
      <bottom style="thin">
        <color auto="1"/>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rgb="FF343434"/>
      </left>
      <right style="thin">
        <color theme="0"/>
      </right>
      <top style="thin">
        <color rgb="FF343434"/>
      </top>
      <bottom style="thin">
        <color theme="0"/>
      </bottom>
      <diagonal/>
    </border>
    <border>
      <left style="thin">
        <color theme="0"/>
      </left>
      <right style="thin">
        <color theme="0"/>
      </right>
      <top style="thin">
        <color rgb="FF343434"/>
      </top>
      <bottom style="thin">
        <color theme="0"/>
      </bottom>
      <diagonal/>
    </border>
    <border>
      <left style="thin">
        <color theme="0"/>
      </left>
      <right style="thin">
        <color rgb="FF343434"/>
      </right>
      <top style="thin">
        <color rgb="FF343434"/>
      </top>
      <bottom style="thin">
        <color theme="0"/>
      </bottom>
      <diagonal/>
    </border>
    <border>
      <left style="thin">
        <color rgb="FF343434"/>
      </left>
      <right style="thin">
        <color theme="0"/>
      </right>
      <top style="thin">
        <color theme="0"/>
      </top>
      <bottom style="thin">
        <color theme="0"/>
      </bottom>
      <diagonal/>
    </border>
    <border>
      <left style="thin">
        <color theme="0"/>
      </left>
      <right style="thin">
        <color rgb="FF343434"/>
      </right>
      <top style="thin">
        <color theme="0"/>
      </top>
      <bottom style="thin">
        <color theme="0"/>
      </bottom>
      <diagonal/>
    </border>
    <border>
      <left style="thin">
        <color rgb="FF343434"/>
      </left>
      <right style="thin">
        <color theme="0"/>
      </right>
      <top style="thin">
        <color theme="0"/>
      </top>
      <bottom style="thin">
        <color rgb="FF343434"/>
      </bottom>
      <diagonal/>
    </border>
    <border>
      <left style="thin">
        <color theme="0"/>
      </left>
      <right style="thin">
        <color theme="0"/>
      </right>
      <top style="thin">
        <color theme="0"/>
      </top>
      <bottom style="thin">
        <color rgb="FF343434"/>
      </bottom>
      <diagonal/>
    </border>
    <border>
      <left/>
      <right style="thin">
        <color theme="0"/>
      </right>
      <top style="thin">
        <color theme="0"/>
      </top>
      <bottom style="thin">
        <color rgb="FF343434"/>
      </bottom>
      <diagonal/>
    </border>
    <border>
      <left style="thin">
        <color theme="0"/>
      </left>
      <right style="thin">
        <color rgb="FF343434"/>
      </right>
      <top style="thin">
        <color theme="0"/>
      </top>
      <bottom style="thin">
        <color rgb="FF343434"/>
      </bottom>
      <diagonal/>
    </border>
    <border>
      <left/>
      <right/>
      <top style="thin">
        <color theme="0" tint="-0.0499893185216834"/>
      </top>
      <bottom style="thin">
        <color theme="0" tint="-0.0499893185216834"/>
      </bottom>
      <diagonal/>
    </border>
    <border>
      <left style="thin">
        <color theme="0" tint="-0.0499893185216834"/>
      </left>
      <right style="thin">
        <color theme="0" tint="-0.0499893185216834"/>
      </right>
      <top style="thin">
        <color theme="0" tint="-0.0499893185216834"/>
      </top>
      <bottom style="thin">
        <color theme="0" tint="-0.0499893185216834"/>
      </bottom>
      <diagonal/>
    </border>
    <border>
      <left style="thin">
        <color theme="0"/>
      </left>
      <right/>
      <top/>
      <bottom style="thin">
        <color theme="0"/>
      </bottom>
      <diagonal/>
    </border>
    <border>
      <left style="thin">
        <color auto="1"/>
      </left>
      <right style="thin">
        <color theme="0"/>
      </right>
      <top/>
      <bottom style="thin">
        <color theme="0"/>
      </bottom>
      <diagonal/>
    </border>
    <border>
      <left style="thin">
        <color theme="0"/>
      </left>
      <right style="thin">
        <color auto="1"/>
      </right>
      <top/>
      <bottom style="thin">
        <color theme="0"/>
      </bottom>
      <diagonal/>
    </border>
    <border>
      <left style="thin">
        <color auto="1"/>
      </left>
      <right style="thin">
        <color theme="0"/>
      </right>
      <top style="thin">
        <color theme="0"/>
      </top>
      <bottom style="thin">
        <color theme="0"/>
      </bottom>
      <diagonal/>
    </border>
    <border>
      <left style="thin">
        <color theme="0"/>
      </left>
      <right style="thin">
        <color auto="1"/>
      </right>
      <top style="thin">
        <color theme="0"/>
      </top>
      <bottom style="thin">
        <color theme="0"/>
      </bottom>
      <diagonal/>
    </border>
    <border>
      <left style="thin">
        <color theme="0"/>
      </left>
      <right style="thin">
        <color theme="0"/>
      </right>
      <top/>
      <bottom/>
      <diagonal/>
    </border>
    <border>
      <left style="thin">
        <color auto="1"/>
      </left>
      <right style="thin">
        <color theme="0"/>
      </right>
      <top style="thin">
        <color theme="0"/>
      </top>
      <bottom style="thin">
        <color auto="1"/>
      </bottom>
      <diagonal/>
    </border>
    <border>
      <left style="thin">
        <color theme="0"/>
      </left>
      <right style="thin">
        <color theme="0"/>
      </right>
      <top style="thin">
        <color theme="0"/>
      </top>
      <bottom style="thin">
        <color auto="1"/>
      </bottom>
      <diagonal/>
    </border>
    <border>
      <left style="thin">
        <color theme="0"/>
      </left>
      <right style="thin">
        <color auto="1"/>
      </right>
      <top style="thin">
        <color theme="0"/>
      </top>
      <bottom style="thin">
        <color auto="1"/>
      </bottom>
      <diagonal/>
    </border>
    <border>
      <left/>
      <right/>
      <top/>
      <bottom style="thin">
        <color theme="0"/>
      </bottom>
      <diagonal/>
    </border>
    <border>
      <left/>
      <right style="thin">
        <color theme="0"/>
      </right>
      <top/>
      <bottom style="thin">
        <color theme="0"/>
      </bottom>
      <diagonal/>
    </border>
    <border>
      <left/>
      <right style="thin">
        <color theme="0" tint="-0.0499893185216834"/>
      </right>
      <top style="thin">
        <color theme="0" tint="-0.0499893185216834"/>
      </top>
      <bottom style="thin">
        <color theme="0" tint="-0.0499893185216834"/>
      </bottom>
      <diagonal/>
    </border>
    <border>
      <left style="thin">
        <color theme="0" tint="-0.0499893185216834"/>
      </left>
      <right/>
      <top style="thin">
        <color theme="0" tint="-0.0499893185216834"/>
      </top>
      <bottom style="thin">
        <color theme="0" tint="-0.0499893185216834"/>
      </bottom>
      <diagonal/>
    </border>
    <border>
      <left style="thin">
        <color theme="0"/>
      </left>
      <right style="thin">
        <color theme="0"/>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6"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0" fillId="16" borderId="48" applyNumberFormat="0" applyFont="0" applyAlignment="0" applyProtection="0">
      <alignment vertical="center"/>
    </xf>
    <xf numFmtId="0" fontId="58"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1" fillId="0" borderId="49" applyNumberFormat="0" applyFill="0" applyAlignment="0" applyProtection="0">
      <alignment vertical="center"/>
    </xf>
    <xf numFmtId="0" fontId="62" fillId="0" borderId="49" applyNumberFormat="0" applyFill="0" applyAlignment="0" applyProtection="0">
      <alignment vertical="center"/>
    </xf>
    <xf numFmtId="0" fontId="63" fillId="0" borderId="50" applyNumberFormat="0" applyFill="0" applyAlignment="0" applyProtection="0">
      <alignment vertical="center"/>
    </xf>
    <xf numFmtId="0" fontId="63" fillId="0" borderId="0" applyNumberFormat="0" applyFill="0" applyBorder="0" applyAlignment="0" applyProtection="0">
      <alignment vertical="center"/>
    </xf>
    <xf numFmtId="0" fontId="64" fillId="17" borderId="51" applyNumberFormat="0" applyAlignment="0" applyProtection="0">
      <alignment vertical="center"/>
    </xf>
    <xf numFmtId="0" fontId="65" fillId="18" borderId="52" applyNumberFormat="0" applyAlignment="0" applyProtection="0">
      <alignment vertical="center"/>
    </xf>
    <xf numFmtId="0" fontId="66" fillId="18" borderId="51" applyNumberFormat="0" applyAlignment="0" applyProtection="0">
      <alignment vertical="center"/>
    </xf>
    <xf numFmtId="0" fontId="67" fillId="19" borderId="53" applyNumberFormat="0" applyAlignment="0" applyProtection="0">
      <alignment vertical="center"/>
    </xf>
    <xf numFmtId="0" fontId="68" fillId="0" borderId="54" applyNumberFormat="0" applyFill="0" applyAlignment="0" applyProtection="0">
      <alignment vertical="center"/>
    </xf>
    <xf numFmtId="0" fontId="69" fillId="0" borderId="55" applyNumberFormat="0" applyFill="0" applyAlignment="0" applyProtection="0">
      <alignment vertical="center"/>
    </xf>
    <xf numFmtId="0" fontId="70" fillId="20" borderId="0" applyNumberFormat="0" applyBorder="0" applyAlignment="0" applyProtection="0">
      <alignment vertical="center"/>
    </xf>
    <xf numFmtId="0" fontId="71" fillId="21" borderId="0" applyNumberFormat="0" applyBorder="0" applyAlignment="0" applyProtection="0">
      <alignment vertical="center"/>
    </xf>
    <xf numFmtId="0" fontId="72" fillId="22" borderId="0" applyNumberFormat="0" applyBorder="0" applyAlignment="0" applyProtection="0">
      <alignment vertical="center"/>
    </xf>
    <xf numFmtId="0" fontId="73" fillId="5" borderId="0" applyNumberFormat="0" applyBorder="0" applyAlignment="0" applyProtection="0">
      <alignment vertical="center"/>
    </xf>
    <xf numFmtId="0" fontId="74" fillId="23" borderId="0" applyNumberFormat="0" applyBorder="0" applyAlignment="0" applyProtection="0">
      <alignment vertical="center"/>
    </xf>
    <xf numFmtId="0" fontId="74" fillId="24" borderId="0" applyNumberFormat="0" applyBorder="0" applyAlignment="0" applyProtection="0">
      <alignment vertical="center"/>
    </xf>
    <xf numFmtId="0" fontId="73" fillId="25" borderId="0" applyNumberFormat="0" applyBorder="0" applyAlignment="0" applyProtection="0">
      <alignment vertical="center"/>
    </xf>
    <xf numFmtId="0" fontId="73" fillId="6" borderId="0" applyNumberFormat="0" applyBorder="0" applyAlignment="0" applyProtection="0">
      <alignment vertical="center"/>
    </xf>
    <xf numFmtId="0" fontId="74" fillId="26" borderId="0" applyNumberFormat="0" applyBorder="0" applyAlignment="0" applyProtection="0">
      <alignment vertical="center"/>
    </xf>
    <xf numFmtId="0" fontId="74" fillId="27" borderId="0" applyNumberFormat="0" applyBorder="0" applyAlignment="0" applyProtection="0">
      <alignment vertical="center"/>
    </xf>
    <xf numFmtId="0" fontId="73" fillId="28" borderId="0" applyNumberFormat="0" applyBorder="0" applyAlignment="0" applyProtection="0">
      <alignment vertical="center"/>
    </xf>
    <xf numFmtId="0" fontId="73" fillId="7" borderId="0" applyNumberFormat="0" applyBorder="0" applyAlignment="0" applyProtection="0">
      <alignment vertical="center"/>
    </xf>
    <xf numFmtId="0" fontId="74" fillId="29" borderId="0" applyNumberFormat="0" applyBorder="0" applyAlignment="0" applyProtection="0">
      <alignment vertical="center"/>
    </xf>
    <xf numFmtId="0" fontId="74" fillId="30" borderId="0" applyNumberFormat="0" applyBorder="0" applyAlignment="0" applyProtection="0">
      <alignment vertical="center"/>
    </xf>
    <xf numFmtId="0" fontId="73" fillId="31" borderId="0" applyNumberFormat="0" applyBorder="0" applyAlignment="0" applyProtection="0">
      <alignment vertical="center"/>
    </xf>
    <xf numFmtId="0" fontId="73" fillId="8" borderId="0" applyNumberFormat="0" applyBorder="0" applyAlignment="0" applyProtection="0">
      <alignment vertical="center"/>
    </xf>
    <xf numFmtId="0" fontId="74" fillId="32" borderId="0" applyNumberFormat="0" applyBorder="0" applyAlignment="0" applyProtection="0">
      <alignment vertical="center"/>
    </xf>
    <xf numFmtId="0" fontId="74" fillId="33" borderId="0" applyNumberFormat="0" applyBorder="0" applyAlignment="0" applyProtection="0">
      <alignment vertical="center"/>
    </xf>
    <xf numFmtId="0" fontId="73" fillId="34" borderId="0" applyNumberFormat="0" applyBorder="0" applyAlignment="0" applyProtection="0">
      <alignment vertical="center"/>
    </xf>
    <xf numFmtId="0" fontId="73" fillId="9" borderId="0" applyNumberFormat="0" applyBorder="0" applyAlignment="0" applyProtection="0">
      <alignment vertical="center"/>
    </xf>
    <xf numFmtId="0" fontId="74" fillId="35" borderId="0" applyNumberFormat="0" applyBorder="0" applyAlignment="0" applyProtection="0">
      <alignment vertical="center"/>
    </xf>
    <xf numFmtId="0" fontId="74" fillId="36" borderId="0" applyNumberFormat="0" applyBorder="0" applyAlignment="0" applyProtection="0">
      <alignment vertical="center"/>
    </xf>
    <xf numFmtId="0" fontId="73" fillId="37" borderId="0" applyNumberFormat="0" applyBorder="0" applyAlignment="0" applyProtection="0">
      <alignment vertical="center"/>
    </xf>
    <xf numFmtId="0" fontId="73" fillId="10" borderId="0" applyNumberFormat="0" applyBorder="0" applyAlignment="0" applyProtection="0">
      <alignment vertical="center"/>
    </xf>
    <xf numFmtId="0" fontId="74" fillId="38" borderId="0" applyNumberFormat="0" applyBorder="0" applyAlignment="0" applyProtection="0">
      <alignment vertical="center"/>
    </xf>
    <xf numFmtId="0" fontId="74" fillId="39" borderId="0" applyNumberFormat="0" applyBorder="0" applyAlignment="0" applyProtection="0">
      <alignment vertical="center"/>
    </xf>
    <xf numFmtId="0" fontId="73" fillId="40" borderId="0" applyNumberFormat="0" applyBorder="0" applyAlignment="0" applyProtection="0">
      <alignment vertical="center"/>
    </xf>
    <xf numFmtId="0" fontId="53" fillId="0" borderId="0"/>
  </cellStyleXfs>
  <cellXfs count="314">
    <xf numFmtId="0" fontId="0" fillId="0" borderId="0" xfId="0"/>
    <xf numFmtId="0" fontId="1" fillId="0" borderId="1" xfId="0" applyFont="1" applyBorder="1"/>
    <xf numFmtId="0" fontId="2" fillId="2" borderId="1" xfId="0" applyFont="1" applyFill="1" applyBorder="1"/>
    <xf numFmtId="0" fontId="1" fillId="2" borderId="1" xfId="0" applyFont="1" applyFill="1" applyBorder="1"/>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4" fillId="2" borderId="1" xfId="0" applyFont="1" applyFill="1" applyBorder="1" applyAlignment="1">
      <alignment horizontal="center"/>
    </xf>
    <xf numFmtId="0" fontId="2" fillId="2" borderId="1" xfId="0" applyFont="1" applyFill="1" applyBorder="1" applyAlignment="1">
      <alignment horizontal="center"/>
    </xf>
    <xf numFmtId="0" fontId="5" fillId="0" borderId="1" xfId="0" applyFont="1" applyBorder="1"/>
    <xf numFmtId="0" fontId="6" fillId="0" borderId="0" xfId="0" applyFont="1" applyAlignment="1">
      <alignment horizontal="left" vertical="center" readingOrder="1"/>
    </xf>
    <xf numFmtId="0" fontId="1" fillId="2" borderId="1" xfId="0" applyFont="1" applyFill="1" applyBorder="1" applyAlignment="1">
      <alignment horizont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 fillId="2" borderId="9" xfId="0" applyFont="1" applyFill="1" applyBorder="1"/>
    <xf numFmtId="0" fontId="1" fillId="2" borderId="10" xfId="0" applyFont="1" applyFill="1" applyBorder="1"/>
    <xf numFmtId="0" fontId="2" fillId="2" borderId="11" xfId="0" applyFont="1" applyFill="1" applyBorder="1" applyAlignment="1">
      <alignment horizontal="left"/>
    </xf>
    <xf numFmtId="0" fontId="2" fillId="2" borderId="11" xfId="0" applyFont="1" applyFill="1" applyBorder="1" applyAlignment="1">
      <alignment horizontal="center" wrapText="1"/>
    </xf>
    <xf numFmtId="0" fontId="1" fillId="0" borderId="12" xfId="0" applyFont="1" applyBorder="1"/>
    <xf numFmtId="0" fontId="2" fillId="2" borderId="11" xfId="0" applyFont="1" applyFill="1" applyBorder="1" applyAlignment="1">
      <alignment horizontal="center"/>
    </xf>
    <xf numFmtId="0" fontId="8" fillId="2" borderId="1" xfId="0" applyFont="1" applyFill="1" applyBorder="1" applyAlignment="1">
      <alignment vertical="center"/>
    </xf>
    <xf numFmtId="0" fontId="1" fillId="2" borderId="13" xfId="0" applyFont="1" applyFill="1" applyBorder="1"/>
    <xf numFmtId="0" fontId="9" fillId="2" borderId="1" xfId="0" applyFont="1" applyFill="1" applyBorder="1" applyAlignment="1">
      <alignment vertical="center"/>
    </xf>
    <xf numFmtId="0" fontId="10" fillId="0" borderId="1" xfId="0" applyFont="1" applyBorder="1"/>
    <xf numFmtId="0" fontId="10" fillId="2" borderId="1" xfId="0" applyFont="1" applyFill="1" applyBorder="1"/>
    <xf numFmtId="0" fontId="11" fillId="0" borderId="1" xfId="0" applyFont="1" applyBorder="1" applyAlignment="1">
      <alignment horizontal="center"/>
    </xf>
    <xf numFmtId="0" fontId="12" fillId="2" borderId="1" xfId="0" applyFont="1" applyFill="1" applyBorder="1" applyAlignment="1">
      <alignment horizontal="center" vertical="center"/>
    </xf>
    <xf numFmtId="0" fontId="13" fillId="2" borderId="1" xfId="0" applyFont="1" applyFill="1" applyBorder="1" applyAlignment="1">
      <alignment vertical="center"/>
    </xf>
    <xf numFmtId="0" fontId="14" fillId="2" borderId="1" xfId="0" applyFont="1" applyFill="1" applyBorder="1" applyAlignment="1">
      <alignment vertical="center"/>
    </xf>
    <xf numFmtId="0" fontId="15" fillId="2" borderId="1" xfId="0" applyFont="1" applyFill="1" applyBorder="1" applyAlignment="1">
      <alignment vertical="center"/>
    </xf>
    <xf numFmtId="0" fontId="15" fillId="2" borderId="1" xfId="0" applyFont="1" applyFill="1" applyBorder="1" applyAlignment="1">
      <alignment horizontal="center" vertical="center"/>
    </xf>
    <xf numFmtId="0" fontId="11" fillId="0" borderId="1" xfId="0" applyFont="1" applyBorder="1"/>
    <xf numFmtId="0" fontId="16" fillId="0" borderId="1" xfId="0" applyFont="1" applyBorder="1"/>
    <xf numFmtId="0" fontId="16" fillId="0" borderId="1" xfId="0" applyFont="1" applyBorder="1" applyAlignment="1">
      <alignment wrapText="1"/>
    </xf>
    <xf numFmtId="0" fontId="10" fillId="0" borderId="10" xfId="0" applyFont="1" applyBorder="1"/>
    <xf numFmtId="0" fontId="17" fillId="2" borderId="12" xfId="0" applyFont="1" applyFill="1" applyBorder="1"/>
    <xf numFmtId="0" fontId="18" fillId="2" borderId="10" xfId="0" applyFont="1" applyFill="1" applyBorder="1" applyAlignment="1">
      <alignment horizontal="left" vertical="center"/>
    </xf>
    <xf numFmtId="0" fontId="19" fillId="2" borderId="14" xfId="0" applyFont="1" applyFill="1" applyBorder="1" applyAlignment="1">
      <alignment horizontal="left" vertical="center"/>
    </xf>
    <xf numFmtId="0" fontId="19" fillId="2" borderId="12" xfId="0" applyFont="1" applyFill="1" applyBorder="1" applyAlignment="1">
      <alignment horizontal="left" vertical="center"/>
    </xf>
    <xf numFmtId="0" fontId="20" fillId="0" borderId="9" xfId="0" applyFont="1" applyBorder="1"/>
    <xf numFmtId="0" fontId="18" fillId="2" borderId="2" xfId="0" applyFont="1" applyFill="1" applyBorder="1" applyAlignment="1">
      <alignment horizontal="left" vertical="center"/>
    </xf>
    <xf numFmtId="0" fontId="11" fillId="0" borderId="9" xfId="0" applyFont="1" applyBorder="1" applyAlignment="1">
      <alignment horizontal="center"/>
    </xf>
    <xf numFmtId="0" fontId="12" fillId="2" borderId="9" xfId="0" applyFont="1" applyFill="1" applyBorder="1" applyAlignment="1">
      <alignment horizontal="center" vertical="center"/>
    </xf>
    <xf numFmtId="0" fontId="11" fillId="0" borderId="9" xfId="0" applyFont="1" applyBorder="1"/>
    <xf numFmtId="0" fontId="19" fillId="2" borderId="3" xfId="0" applyFont="1" applyFill="1" applyBorder="1" applyAlignment="1">
      <alignment horizontal="left" vertical="center"/>
    </xf>
    <xf numFmtId="0" fontId="19" fillId="2" borderId="4" xfId="0" applyFont="1" applyFill="1" applyBorder="1" applyAlignment="1">
      <alignment horizontal="left" vertical="center"/>
    </xf>
    <xf numFmtId="0" fontId="16" fillId="0" borderId="9" xfId="0" applyFont="1" applyBorder="1"/>
    <xf numFmtId="0" fontId="16" fillId="0" borderId="9" xfId="0" applyFont="1" applyBorder="1" applyAlignment="1">
      <alignment wrapText="1"/>
    </xf>
    <xf numFmtId="0" fontId="1" fillId="0" borderId="9" xfId="0" applyFont="1" applyBorder="1"/>
    <xf numFmtId="0" fontId="16" fillId="2" borderId="9" xfId="0" applyFont="1" applyFill="1" applyBorder="1" applyAlignment="1">
      <alignment horizontal="center" vertical="center"/>
    </xf>
    <xf numFmtId="0" fontId="11" fillId="0" borderId="4" xfId="0" applyFont="1" applyBorder="1"/>
    <xf numFmtId="0" fontId="1" fillId="2" borderId="15" xfId="0" applyFont="1" applyFill="1" applyBorder="1"/>
    <xf numFmtId="0" fontId="1" fillId="2" borderId="16" xfId="0" applyFont="1" applyFill="1" applyBorder="1"/>
    <xf numFmtId="0" fontId="1" fillId="2" borderId="17" xfId="0" applyFont="1" applyFill="1" applyBorder="1"/>
    <xf numFmtId="0" fontId="1" fillId="2" borderId="18" xfId="0" applyFont="1" applyFill="1" applyBorder="1"/>
    <xf numFmtId="0" fontId="1" fillId="2" borderId="19" xfId="0" applyFont="1" applyFill="1" applyBorder="1"/>
    <xf numFmtId="0" fontId="17" fillId="2" borderId="13" xfId="0" applyFont="1" applyFill="1" applyBorder="1"/>
    <xf numFmtId="0" fontId="17" fillId="2" borderId="1" xfId="0" applyFont="1" applyFill="1" applyBorder="1"/>
    <xf numFmtId="0" fontId="10" fillId="0" borderId="12" xfId="0" applyFont="1" applyBorder="1" applyAlignment="1">
      <alignment horizontal="center"/>
    </xf>
    <xf numFmtId="0" fontId="1" fillId="0" borderId="12" xfId="0" applyFont="1" applyBorder="1" applyAlignment="1">
      <alignment horizontal="center"/>
    </xf>
    <xf numFmtId="0" fontId="21" fillId="0" borderId="12" xfId="0" applyFont="1" applyBorder="1" applyAlignment="1">
      <alignment vertical="center"/>
    </xf>
    <xf numFmtId="0" fontId="22" fillId="0" borderId="13" xfId="0" applyFont="1" applyBorder="1"/>
    <xf numFmtId="0" fontId="23" fillId="0" borderId="13" xfId="0" applyFont="1" applyBorder="1"/>
    <xf numFmtId="0" fontId="21" fillId="0" borderId="9" xfId="0" applyFont="1" applyBorder="1" applyAlignment="1">
      <alignment vertical="center"/>
    </xf>
    <xf numFmtId="0" fontId="23" fillId="0" borderId="1" xfId="0" applyFont="1" applyBorder="1"/>
    <xf numFmtId="0" fontId="1" fillId="2" borderId="18" xfId="0" applyFont="1" applyFill="1" applyBorder="1" applyAlignment="1">
      <alignment horizontal="center"/>
    </xf>
    <xf numFmtId="0" fontId="1" fillId="2" borderId="12" xfId="0" applyFont="1" applyFill="1" applyBorder="1" applyAlignment="1">
      <alignment horizontal="center"/>
    </xf>
    <xf numFmtId="0" fontId="21" fillId="2" borderId="12" xfId="0" applyFont="1" applyFill="1" applyBorder="1" applyAlignment="1">
      <alignment vertical="center"/>
    </xf>
    <xf numFmtId="0" fontId="1" fillId="2" borderId="20" xfId="0" applyFont="1" applyFill="1" applyBorder="1" applyAlignment="1">
      <alignment horizontal="center"/>
    </xf>
    <xf numFmtId="0" fontId="1" fillId="2" borderId="21" xfId="0" applyFont="1" applyFill="1" applyBorder="1" applyAlignment="1">
      <alignment horizontal="center"/>
    </xf>
    <xf numFmtId="0" fontId="1" fillId="2" borderId="21" xfId="0" applyFont="1" applyFill="1" applyBorder="1"/>
    <xf numFmtId="0" fontId="1" fillId="2" borderId="22" xfId="0" applyFont="1" applyFill="1" applyBorder="1" applyAlignment="1">
      <alignment horizontal="center"/>
    </xf>
    <xf numFmtId="0" fontId="21" fillId="2" borderId="22" xfId="0" applyFont="1" applyFill="1" applyBorder="1" applyAlignment="1">
      <alignment vertical="center"/>
    </xf>
    <xf numFmtId="0" fontId="1" fillId="2" borderId="23" xfId="0" applyFont="1" applyFill="1" applyBorder="1"/>
    <xf numFmtId="0" fontId="1" fillId="2" borderId="13" xfId="0" applyFont="1" applyFill="1" applyBorder="1" applyAlignment="1">
      <alignment horizontal="center"/>
    </xf>
    <xf numFmtId="0" fontId="1" fillId="2" borderId="13" xfId="0" applyFont="1" applyFill="1" applyBorder="1" applyAlignment="1">
      <alignment horizontal="left"/>
    </xf>
    <xf numFmtId="0" fontId="21" fillId="2" borderId="13" xfId="0" applyFont="1" applyFill="1" applyBorder="1" applyAlignment="1">
      <alignment vertical="center"/>
    </xf>
    <xf numFmtId="0" fontId="1" fillId="0" borderId="1" xfId="0" applyFont="1" applyBorder="1" applyAlignment="1">
      <alignment horizontal="center"/>
    </xf>
    <xf numFmtId="0" fontId="1" fillId="2" borderId="1" xfId="0" applyFont="1" applyFill="1" applyBorder="1" applyAlignment="1">
      <alignment horizontal="left"/>
    </xf>
    <xf numFmtId="0" fontId="21" fillId="0" borderId="1" xfId="0" applyFont="1" applyBorder="1" applyAlignment="1">
      <alignment vertical="center"/>
    </xf>
    <xf numFmtId="0" fontId="1" fillId="0" borderId="1" xfId="0" applyFont="1" applyBorder="1" applyAlignment="1">
      <alignment horizontal="left"/>
    </xf>
    <xf numFmtId="0" fontId="0" fillId="0" borderId="1" xfId="0" applyBorder="1" applyAlignment="1">
      <alignment vertical="center"/>
    </xf>
    <xf numFmtId="0" fontId="0" fillId="0" borderId="1" xfId="0" applyBorder="1" applyAlignment="1">
      <alignment horizontal="center"/>
    </xf>
    <xf numFmtId="0" fontId="0" fillId="0" borderId="1" xfId="0" applyBorder="1"/>
    <xf numFmtId="0" fontId="24" fillId="0" borderId="1" xfId="0" applyFont="1" applyBorder="1" applyAlignment="1">
      <alignment vertical="center"/>
    </xf>
    <xf numFmtId="0" fontId="0" fillId="0" borderId="1" xfId="0" applyBorder="1" applyAlignment="1">
      <alignment horizontal="left"/>
    </xf>
    <xf numFmtId="0" fontId="0" fillId="2" borderId="1" xfId="0" applyFill="1" applyBorder="1" applyAlignment="1">
      <alignment horizontal="left"/>
    </xf>
    <xf numFmtId="0" fontId="12" fillId="2" borderId="1" xfId="0" applyFont="1" applyFill="1" applyBorder="1" applyAlignment="1">
      <alignment horizontal="left" vertical="center"/>
    </xf>
    <xf numFmtId="0" fontId="18" fillId="2" borderId="10" xfId="0" applyFont="1" applyFill="1" applyBorder="1" applyAlignment="1">
      <alignment vertical="center"/>
    </xf>
    <xf numFmtId="0" fontId="11" fillId="0" borderId="10" xfId="0" applyFont="1" applyBorder="1"/>
    <xf numFmtId="0" fontId="18" fillId="2" borderId="14" xfId="0" applyFont="1" applyFill="1" applyBorder="1" applyAlignment="1">
      <alignment vertical="center"/>
    </xf>
    <xf numFmtId="0" fontId="19" fillId="2" borderId="1" xfId="0" applyFont="1" applyFill="1" applyBorder="1" applyAlignment="1">
      <alignment horizontal="left" vertical="center"/>
    </xf>
    <xf numFmtId="0" fontId="20" fillId="0" borderId="10" xfId="0" applyFont="1" applyBorder="1"/>
    <xf numFmtId="0" fontId="20" fillId="0" borderId="14" xfId="0" applyFont="1" applyBorder="1"/>
    <xf numFmtId="0" fontId="11" fillId="0" borderId="12" xfId="0" applyFont="1" applyBorder="1"/>
    <xf numFmtId="0" fontId="12" fillId="0" borderId="1" xfId="0" applyFont="1" applyBorder="1"/>
    <xf numFmtId="0" fontId="20" fillId="0" borderId="1" xfId="0" applyFont="1" applyBorder="1" applyAlignment="1">
      <alignment horizontal="center"/>
    </xf>
    <xf numFmtId="9" fontId="24" fillId="0" borderId="1" xfId="0" applyNumberFormat="1" applyFont="1" applyBorder="1" applyAlignment="1">
      <alignment vertical="center"/>
    </xf>
    <xf numFmtId="0" fontId="25" fillId="2" borderId="1" xfId="0" applyFont="1" applyFill="1" applyBorder="1" applyAlignment="1">
      <alignment horizontal="left"/>
    </xf>
    <xf numFmtId="9" fontId="0" fillId="0" borderId="1" xfId="0" applyNumberFormat="1" applyBorder="1" applyAlignment="1">
      <alignment vertical="center"/>
    </xf>
    <xf numFmtId="0" fontId="20" fillId="2" borderId="1" xfId="0" applyFont="1" applyFill="1" applyBorder="1" applyAlignment="1">
      <alignment horizontal="left" wrapText="1"/>
    </xf>
    <xf numFmtId="0" fontId="0" fillId="0" borderId="9" xfId="0" applyBorder="1" applyAlignment="1">
      <alignment vertical="center"/>
    </xf>
    <xf numFmtId="0" fontId="25" fillId="2" borderId="10" xfId="0" applyFont="1" applyFill="1" applyBorder="1" applyAlignment="1">
      <alignment horizontal="left"/>
    </xf>
    <xf numFmtId="0" fontId="0" fillId="0" borderId="12" xfId="0" applyBorder="1" applyAlignment="1">
      <alignment vertical="center"/>
    </xf>
    <xf numFmtId="0" fontId="12" fillId="4" borderId="24" xfId="0" applyFont="1" applyFill="1" applyBorder="1" applyAlignment="1">
      <alignment vertical="center"/>
    </xf>
    <xf numFmtId="0" fontId="26" fillId="5" borderId="12" xfId="0" applyFont="1" applyFill="1" applyBorder="1" applyAlignment="1">
      <alignment horizontal="center" vertical="center"/>
    </xf>
    <xf numFmtId="0" fontId="27" fillId="4" borderId="13" xfId="0" applyFont="1" applyFill="1" applyBorder="1" applyAlignment="1">
      <alignment vertical="center"/>
    </xf>
    <xf numFmtId="0" fontId="27" fillId="4" borderId="25" xfId="0" applyFont="1" applyFill="1" applyBorder="1" applyAlignment="1">
      <alignment horizontal="left" vertical="center"/>
    </xf>
    <xf numFmtId="0" fontId="28" fillId="0" borderId="10" xfId="0" applyFont="1" applyBorder="1" applyAlignment="1">
      <alignment vertical="center"/>
    </xf>
    <xf numFmtId="0" fontId="12" fillId="0" borderId="13" xfId="0" applyFont="1" applyBorder="1" applyAlignment="1">
      <alignment horizontal="center" vertical="center"/>
    </xf>
    <xf numFmtId="0" fontId="27" fillId="0" borderId="13" xfId="0" applyFont="1" applyBorder="1" applyAlignment="1">
      <alignment vertical="center"/>
    </xf>
    <xf numFmtId="0" fontId="27" fillId="0" borderId="1" xfId="0" applyFont="1" applyBorder="1" applyAlignment="1">
      <alignment vertical="center" wrapText="1"/>
    </xf>
    <xf numFmtId="0" fontId="27" fillId="0" borderId="13" xfId="0" applyFont="1" applyBorder="1" applyAlignment="1">
      <alignment horizontal="center" vertical="center"/>
    </xf>
    <xf numFmtId="0" fontId="27" fillId="0" borderId="1" xfId="0" applyFont="1" applyBorder="1" applyAlignment="1">
      <alignment vertical="center"/>
    </xf>
    <xf numFmtId="0" fontId="24" fillId="0" borderId="13" xfId="0" applyFont="1" applyBorder="1" applyAlignment="1">
      <alignment vertical="center"/>
    </xf>
    <xf numFmtId="0" fontId="26" fillId="6" borderId="12" xfId="0" applyFont="1" applyFill="1" applyBorder="1" applyAlignment="1">
      <alignment horizontal="center" vertical="center"/>
    </xf>
    <xf numFmtId="0" fontId="26" fillId="7" borderId="12" xfId="0" applyFont="1" applyFill="1" applyBorder="1" applyAlignment="1">
      <alignment horizontal="center" vertical="center"/>
    </xf>
    <xf numFmtId="0" fontId="26" fillId="8" borderId="12" xfId="0" applyFont="1" applyFill="1" applyBorder="1" applyAlignment="1">
      <alignment horizontal="center" vertical="center"/>
    </xf>
    <xf numFmtId="0" fontId="26" fillId="9" borderId="12" xfId="0" applyFont="1" applyFill="1" applyBorder="1" applyAlignment="1">
      <alignment horizontal="center" vertical="center"/>
    </xf>
    <xf numFmtId="0" fontId="26" fillId="10" borderId="12" xfId="0" applyFont="1" applyFill="1" applyBorder="1" applyAlignment="1">
      <alignment horizontal="center" vertical="center"/>
    </xf>
    <xf numFmtId="0" fontId="26" fillId="11" borderId="12" xfId="0" applyFont="1" applyFill="1" applyBorder="1" applyAlignment="1">
      <alignment horizontal="center" vertical="center"/>
    </xf>
    <xf numFmtId="0" fontId="28" fillId="0" borderId="1" xfId="0" applyFont="1" applyBorder="1" applyAlignment="1">
      <alignment vertical="center"/>
    </xf>
    <xf numFmtId="0" fontId="27" fillId="2" borderId="0" xfId="0" applyFont="1" applyFill="1" applyAlignment="1">
      <alignment horizontal="left" vertical="center"/>
    </xf>
    <xf numFmtId="0" fontId="28" fillId="0" borderId="1" xfId="0" applyFont="1" applyBorder="1" applyAlignment="1">
      <alignment horizontal="left" vertical="center"/>
    </xf>
    <xf numFmtId="0" fontId="27" fillId="2" borderId="26" xfId="0" applyFont="1" applyFill="1" applyBorder="1" applyAlignment="1">
      <alignment horizontal="left" vertical="center"/>
    </xf>
    <xf numFmtId="0" fontId="29" fillId="0" borderId="1" xfId="0" applyFont="1" applyBorder="1" applyAlignment="1">
      <alignment vertical="center"/>
    </xf>
    <xf numFmtId="0" fontId="30" fillId="0" borderId="1" xfId="0" applyFont="1" applyBorder="1" applyAlignment="1">
      <alignment horizontal="left" vertical="center"/>
    </xf>
    <xf numFmtId="0" fontId="31" fillId="0" borderId="1" xfId="0" applyFont="1" applyBorder="1" applyAlignment="1">
      <alignment horizontal="center" vertical="center"/>
    </xf>
    <xf numFmtId="0" fontId="32" fillId="0" borderId="1" xfId="0" applyFont="1" applyBorder="1" applyAlignment="1">
      <alignment horizontal="left" vertical="center"/>
    </xf>
    <xf numFmtId="0" fontId="24" fillId="0" borderId="9" xfId="0" applyFont="1" applyBorder="1" applyAlignment="1">
      <alignment vertical="center"/>
    </xf>
    <xf numFmtId="0" fontId="24" fillId="0" borderId="12" xfId="0" applyFont="1" applyBorder="1" applyAlignment="1">
      <alignment vertical="center"/>
    </xf>
    <xf numFmtId="0" fontId="0" fillId="0" borderId="12" xfId="0" applyBorder="1" applyAlignment="1">
      <alignment horizontal="center"/>
    </xf>
    <xf numFmtId="0" fontId="33" fillId="0" borderId="13" xfId="0" applyFont="1" applyBorder="1"/>
    <xf numFmtId="0" fontId="33" fillId="0" borderId="1" xfId="0" applyFont="1" applyBorder="1"/>
    <xf numFmtId="0" fontId="3" fillId="12" borderId="2" xfId="0" applyFont="1" applyFill="1" applyBorder="1" applyAlignment="1">
      <alignment vertical="center" wrapText="1"/>
    </xf>
    <xf numFmtId="0" fontId="3" fillId="12" borderId="3" xfId="0" applyFont="1" applyFill="1" applyBorder="1" applyAlignment="1">
      <alignment vertical="center" wrapText="1"/>
    </xf>
    <xf numFmtId="0" fontId="3" fillId="12" borderId="4" xfId="0" applyFont="1" applyFill="1" applyBorder="1" applyAlignment="1">
      <alignment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4" fillId="0" borderId="1" xfId="0" applyFont="1" applyBorder="1"/>
    <xf numFmtId="0" fontId="35" fillId="0" borderId="9" xfId="0" applyFont="1" applyBorder="1"/>
    <xf numFmtId="0" fontId="11" fillId="0" borderId="13" xfId="0" applyFont="1" applyBorder="1"/>
    <xf numFmtId="0" fontId="35" fillId="0" borderId="1" xfId="0" applyFont="1" applyBorder="1"/>
    <xf numFmtId="0" fontId="36" fillId="0" borderId="1" xfId="0" applyFont="1" applyBorder="1"/>
    <xf numFmtId="0" fontId="35" fillId="0" borderId="1" xfId="0" applyFont="1" applyBorder="1" applyAlignment="1">
      <alignment vertical="center"/>
    </xf>
    <xf numFmtId="0" fontId="37" fillId="3" borderId="8" xfId="0" applyFont="1" applyFill="1" applyBorder="1" applyAlignment="1">
      <alignment horizontal="left" vertical="center"/>
    </xf>
    <xf numFmtId="0" fontId="38" fillId="0" borderId="27" xfId="0" applyFont="1" applyBorder="1" applyAlignment="1">
      <alignment horizontal="left"/>
    </xf>
    <xf numFmtId="0" fontId="12" fillId="2" borderId="13" xfId="0" applyFont="1" applyFill="1" applyBorder="1" applyAlignment="1">
      <alignment horizontal="center"/>
    </xf>
    <xf numFmtId="0" fontId="38" fillId="0" borderId="28" xfId="0" applyFont="1" applyBorder="1" applyAlignment="1">
      <alignment horizontal="center"/>
    </xf>
    <xf numFmtId="0" fontId="39" fillId="0" borderId="9" xfId="0" applyFont="1" applyBorder="1"/>
    <xf numFmtId="0" fontId="20" fillId="0" borderId="1" xfId="0" applyFont="1" applyBorder="1"/>
    <xf numFmtId="0" fontId="16" fillId="2" borderId="1" xfId="0" applyFont="1" applyFill="1" applyBorder="1" applyAlignment="1">
      <alignment horizontal="center" vertical="center"/>
    </xf>
    <xf numFmtId="0" fontId="38" fillId="0" borderId="29" xfId="0" applyFont="1" applyBorder="1" applyAlignment="1">
      <alignment horizontal="left"/>
    </xf>
    <xf numFmtId="0" fontId="12" fillId="2" borderId="1" xfId="0" applyFont="1" applyFill="1" applyBorder="1" applyAlignment="1">
      <alignment horizontal="center"/>
    </xf>
    <xf numFmtId="0" fontId="38" fillId="0" borderId="30" xfId="0" applyFont="1" applyBorder="1" applyAlignment="1">
      <alignment horizontal="center"/>
    </xf>
    <xf numFmtId="0" fontId="27" fillId="4" borderId="11" xfId="0" applyFont="1" applyFill="1" applyBorder="1" applyAlignment="1">
      <alignment horizontal="center" vertical="center"/>
    </xf>
    <xf numFmtId="0" fontId="27" fillId="0" borderId="11" xfId="0" applyFont="1" applyBorder="1" applyAlignment="1">
      <alignment horizontal="center" vertical="center"/>
    </xf>
    <xf numFmtId="0" fontId="34" fillId="0" borderId="13" xfId="0" applyFont="1" applyBorder="1"/>
    <xf numFmtId="0" fontId="20" fillId="0" borderId="9" xfId="0" applyFont="1" applyBorder="1" applyAlignment="1">
      <alignment horizontal="center" vertical="center" wrapText="1"/>
    </xf>
    <xf numFmtId="0" fontId="27" fillId="2" borderId="1" xfId="0" applyFont="1" applyFill="1" applyBorder="1" applyAlignment="1">
      <alignment horizontal="center" wrapText="1"/>
    </xf>
    <xf numFmtId="0" fontId="20" fillId="0" borderId="31" xfId="0" applyFont="1" applyBorder="1" applyAlignment="1">
      <alignment horizontal="center" vertical="center" wrapText="1"/>
    </xf>
    <xf numFmtId="0" fontId="38" fillId="0" borderId="32" xfId="0" applyFont="1" applyBorder="1" applyAlignment="1">
      <alignment horizontal="left"/>
    </xf>
    <xf numFmtId="0" fontId="27" fillId="2" borderId="33" xfId="0" applyFont="1" applyFill="1" applyBorder="1" applyAlignment="1">
      <alignment horizontal="center" wrapText="1"/>
    </xf>
    <xf numFmtId="0" fontId="38" fillId="0" borderId="34" xfId="0" applyFont="1" applyBorder="1" applyAlignment="1">
      <alignment horizontal="center"/>
    </xf>
    <xf numFmtId="0" fontId="20" fillId="0" borderId="9" xfId="0" applyFont="1" applyBorder="1" applyAlignment="1">
      <alignment horizontal="center"/>
    </xf>
    <xf numFmtId="0" fontId="20" fillId="0" borderId="1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31" fillId="0" borderId="9" xfId="0" applyFont="1" applyBorder="1" applyAlignment="1">
      <alignment horizontal="center"/>
    </xf>
    <xf numFmtId="0" fontId="31" fillId="2" borderId="1" xfId="0" applyFont="1" applyFill="1" applyBorder="1" applyAlignment="1">
      <alignment horizontal="center"/>
    </xf>
    <xf numFmtId="0" fontId="37" fillId="5" borderId="14" xfId="0" applyFont="1" applyFill="1" applyBorder="1" applyAlignment="1">
      <alignment vertical="center"/>
    </xf>
    <xf numFmtId="0" fontId="37" fillId="5" borderId="12" xfId="0" applyFont="1" applyFill="1" applyBorder="1" applyAlignment="1">
      <alignment vertical="center"/>
    </xf>
    <xf numFmtId="0" fontId="40" fillId="5" borderId="1" xfId="0" applyFont="1" applyFill="1" applyBorder="1" applyAlignment="1">
      <alignment horizontal="center" vertical="center"/>
    </xf>
    <xf numFmtId="0" fontId="16" fillId="0" borderId="2" xfId="0" applyFont="1" applyBorder="1"/>
    <xf numFmtId="0" fontId="16" fillId="0" borderId="2" xfId="0" applyFont="1" applyBorder="1" applyAlignment="1">
      <alignment wrapText="1"/>
    </xf>
    <xf numFmtId="0" fontId="41" fillId="4" borderId="37" xfId="0" applyFont="1" applyFill="1" applyBorder="1" applyAlignment="1">
      <alignment horizontal="center"/>
    </xf>
    <xf numFmtId="0" fontId="12" fillId="4" borderId="25" xfId="0" applyFont="1" applyFill="1" applyBorder="1" applyAlignment="1">
      <alignment horizontal="left"/>
    </xf>
    <xf numFmtId="0" fontId="12" fillId="4" borderId="38" xfId="0" applyFont="1" applyFill="1" applyBorder="1" applyAlignment="1">
      <alignment horizontal="center" vertical="center"/>
    </xf>
    <xf numFmtId="0" fontId="12" fillId="4" borderId="37" xfId="0" applyFont="1" applyFill="1" applyBorder="1" applyAlignment="1">
      <alignment horizontal="center" vertical="center"/>
    </xf>
    <xf numFmtId="0" fontId="12" fillId="0" borderId="10" xfId="0" applyFont="1" applyBorder="1"/>
    <xf numFmtId="0" fontId="12" fillId="0" borderId="8" xfId="0" applyFont="1" applyBorder="1"/>
    <xf numFmtId="0" fontId="12" fillId="0" borderId="11" xfId="0" applyFont="1" applyBorder="1" applyAlignment="1">
      <alignment horizontal="center" wrapText="1"/>
    </xf>
    <xf numFmtId="0" fontId="12" fillId="0" borderId="13" xfId="0" applyFont="1" applyBorder="1" applyAlignment="1" applyProtection="1">
      <alignment horizontal="center"/>
      <protection locked="0"/>
    </xf>
    <xf numFmtId="0" fontId="41" fillId="2" borderId="1" xfId="0" applyFont="1" applyFill="1" applyBorder="1" applyAlignment="1">
      <alignment horizontal="center"/>
    </xf>
    <xf numFmtId="0" fontId="12" fillId="2" borderId="12" xfId="0" applyFont="1" applyFill="1" applyBorder="1" applyAlignment="1">
      <alignment horizontal="left"/>
    </xf>
    <xf numFmtId="0" fontId="12" fillId="2" borderId="26" xfId="0" applyFont="1" applyFill="1" applyBorder="1" applyAlignment="1"/>
    <xf numFmtId="0" fontId="12" fillId="2" borderId="35" xfId="0" applyFont="1" applyFill="1" applyBorder="1" applyAlignment="1"/>
    <xf numFmtId="0" fontId="12" fillId="2" borderId="36" xfId="0" applyFont="1" applyFill="1" applyBorder="1" applyAlignment="1"/>
    <xf numFmtId="0" fontId="42" fillId="0" borderId="1" xfId="0" applyFont="1" applyBorder="1"/>
    <xf numFmtId="0" fontId="11" fillId="0" borderId="31" xfId="0" applyFont="1" applyBorder="1"/>
    <xf numFmtId="0" fontId="36" fillId="0" borderId="9" xfId="0" applyFont="1" applyBorder="1"/>
    <xf numFmtId="0" fontId="43" fillId="0" borderId="1" xfId="0" applyFont="1" applyBorder="1"/>
    <xf numFmtId="0" fontId="43" fillId="2" borderId="1" xfId="0" applyFont="1" applyFill="1" applyBorder="1"/>
    <xf numFmtId="0" fontId="44" fillId="2" borderId="12" xfId="0" applyFont="1" applyFill="1" applyBorder="1"/>
    <xf numFmtId="0" fontId="44" fillId="2" borderId="1" xfId="0" applyFont="1" applyFill="1" applyBorder="1"/>
    <xf numFmtId="0" fontId="44" fillId="2" borderId="1" xfId="0" applyFont="1" applyFill="1" applyBorder="1" applyAlignment="1">
      <alignment horizontal="center"/>
    </xf>
    <xf numFmtId="0" fontId="45" fillId="0" borderId="1" xfId="0" applyFont="1" applyBorder="1"/>
    <xf numFmtId="0" fontId="45" fillId="0" borderId="1" xfId="0" applyFont="1" applyBorder="1" applyAlignment="1">
      <alignment wrapText="1"/>
    </xf>
    <xf numFmtId="0" fontId="31" fillId="0" borderId="1" xfId="0" applyFont="1" applyBorder="1"/>
    <xf numFmtId="0" fontId="31" fillId="2" borderId="1" xfId="0" applyFont="1" applyFill="1" applyBorder="1"/>
    <xf numFmtId="0" fontId="37" fillId="6" borderId="3" xfId="0" applyFont="1" applyFill="1" applyBorder="1" applyAlignment="1">
      <alignment vertical="center"/>
    </xf>
    <xf numFmtId="0" fontId="37" fillId="6" borderId="4" xfId="0" applyFont="1" applyFill="1" applyBorder="1" applyAlignment="1">
      <alignment vertical="center"/>
    </xf>
    <xf numFmtId="0" fontId="37" fillId="6" borderId="9" xfId="0" applyFont="1" applyFill="1" applyBorder="1" applyAlignment="1">
      <alignment horizontal="center" vertical="center"/>
    </xf>
    <xf numFmtId="0" fontId="12" fillId="0" borderId="9" xfId="0" applyFont="1" applyBorder="1"/>
    <xf numFmtId="0" fontId="12" fillId="0" borderId="9" xfId="0" applyFont="1" applyBorder="1" applyAlignment="1">
      <alignment wrapText="1"/>
    </xf>
    <xf numFmtId="0" fontId="12" fillId="2" borderId="1" xfId="0" applyFont="1" applyFill="1" applyBorder="1" applyAlignment="1"/>
    <xf numFmtId="0" fontId="12" fillId="2" borderId="36" xfId="0" applyFont="1" applyFill="1" applyBorder="1" applyAlignment="1">
      <alignment horizontal="left"/>
    </xf>
    <xf numFmtId="0" fontId="12" fillId="2" borderId="10" xfId="0" applyFont="1" applyFill="1" applyBorder="1" applyAlignment="1"/>
    <xf numFmtId="0" fontId="12" fillId="2" borderId="14" xfId="0" applyFont="1" applyFill="1" applyBorder="1" applyAlignment="1"/>
    <xf numFmtId="0" fontId="12" fillId="2" borderId="12" xfId="0" applyFont="1" applyFill="1" applyBorder="1" applyAlignment="1"/>
    <xf numFmtId="0" fontId="41" fillId="0" borderId="1" xfId="0" applyFont="1" applyBorder="1" applyAlignment="1">
      <alignment horizontal="center"/>
    </xf>
    <xf numFmtId="0" fontId="12" fillId="2" borderId="1" xfId="0" applyFont="1" applyFill="1" applyBorder="1" applyAlignment="1">
      <alignment horizontal="left"/>
    </xf>
    <xf numFmtId="0" fontId="12" fillId="0" borderId="1" xfId="0" applyFont="1" applyBorder="1" applyAlignment="1">
      <alignment wrapText="1"/>
    </xf>
    <xf numFmtId="0" fontId="37" fillId="7" borderId="14" xfId="0" applyFont="1" applyFill="1" applyBorder="1" applyAlignment="1">
      <alignment vertical="center"/>
    </xf>
    <xf numFmtId="0" fontId="37" fillId="7" borderId="12" xfId="0" applyFont="1" applyFill="1" applyBorder="1" applyAlignment="1">
      <alignment vertical="center"/>
    </xf>
    <xf numFmtId="0" fontId="37" fillId="7" borderId="1" xfId="0" applyFont="1" applyFill="1" applyBorder="1" applyAlignment="1">
      <alignment horizontal="center" vertical="center"/>
    </xf>
    <xf numFmtId="0" fontId="31" fillId="0" borderId="1" xfId="0" applyFont="1" applyBorder="1" applyAlignment="1">
      <alignment horizontal="center"/>
    </xf>
    <xf numFmtId="0" fontId="12" fillId="2" borderId="1" xfId="0" applyFont="1" applyFill="1" applyBorder="1"/>
    <xf numFmtId="0" fontId="31" fillId="0" borderId="9" xfId="0" applyFont="1" applyBorder="1"/>
    <xf numFmtId="0" fontId="37" fillId="8" borderId="14" xfId="0" applyFont="1" applyFill="1" applyBorder="1" applyAlignment="1">
      <alignment vertical="center"/>
    </xf>
    <xf numFmtId="0" fontId="37" fillId="8" borderId="12" xfId="0" applyFont="1" applyFill="1" applyBorder="1" applyAlignment="1">
      <alignment vertical="center"/>
    </xf>
    <xf numFmtId="0" fontId="37" fillId="8" borderId="1" xfId="0" applyFont="1" applyFill="1" applyBorder="1" applyAlignment="1">
      <alignment horizontal="center" vertical="center"/>
    </xf>
    <xf numFmtId="0" fontId="41" fillId="4" borderId="25" xfId="0" applyFont="1" applyFill="1" applyBorder="1" applyAlignment="1">
      <alignment horizontal="center"/>
    </xf>
    <xf numFmtId="0" fontId="12" fillId="4" borderId="0" xfId="0" applyFont="1" applyFill="1" applyBorder="1" applyAlignment="1">
      <alignment vertical="center"/>
    </xf>
    <xf numFmtId="0" fontId="41" fillId="4" borderId="0" xfId="0" applyFont="1" applyFill="1" applyBorder="1" applyAlignment="1">
      <alignment horizontal="center"/>
    </xf>
    <xf numFmtId="0" fontId="12" fillId="4" borderId="0" xfId="0" applyFont="1" applyFill="1" applyBorder="1" applyAlignment="1">
      <alignment horizontal="left"/>
    </xf>
    <xf numFmtId="0" fontId="12" fillId="2" borderId="12" xfId="0" applyFont="1" applyFill="1" applyBorder="1"/>
    <xf numFmtId="0" fontId="41" fillId="0" borderId="9" xfId="0" applyFont="1" applyBorder="1" applyAlignment="1">
      <alignment horizontal="center"/>
    </xf>
    <xf numFmtId="0" fontId="41" fillId="2" borderId="9" xfId="0" applyFont="1" applyFill="1" applyBorder="1" applyAlignment="1">
      <alignment horizontal="center"/>
    </xf>
    <xf numFmtId="0" fontId="37" fillId="9" borderId="3" xfId="0" applyFont="1" applyFill="1" applyBorder="1" applyAlignment="1">
      <alignment vertical="center"/>
    </xf>
    <xf numFmtId="0" fontId="37" fillId="9" borderId="4" xfId="0" applyFont="1" applyFill="1" applyBorder="1" applyAlignment="1">
      <alignment vertical="center"/>
    </xf>
    <xf numFmtId="0" fontId="37" fillId="9" borderId="9" xfId="0" applyFont="1" applyFill="1" applyBorder="1" applyAlignment="1">
      <alignment horizontal="center" vertical="center"/>
    </xf>
    <xf numFmtId="0" fontId="12" fillId="0" borderId="12" xfId="0" applyFont="1" applyBorder="1"/>
    <xf numFmtId="0" fontId="41" fillId="2" borderId="13" xfId="0" applyFont="1" applyFill="1" applyBorder="1" applyAlignment="1">
      <alignment horizontal="center"/>
    </xf>
    <xf numFmtId="0" fontId="12" fillId="0" borderId="36" xfId="0" applyFont="1" applyBorder="1" applyAlignment="1">
      <alignment horizontal="left"/>
    </xf>
    <xf numFmtId="0" fontId="12" fillId="2" borderId="26" xfId="0" applyFont="1" applyFill="1" applyBorder="1" applyAlignment="1">
      <alignment horizontal="left"/>
    </xf>
    <xf numFmtId="0" fontId="12" fillId="2" borderId="35" xfId="0" applyFont="1" applyFill="1" applyBorder="1" applyAlignment="1">
      <alignment horizontal="left"/>
    </xf>
    <xf numFmtId="0" fontId="12" fillId="0" borderId="13" xfId="0" applyFont="1" applyBorder="1" applyAlignment="1">
      <alignment horizontal="center"/>
    </xf>
    <xf numFmtId="0" fontId="12" fillId="0" borderId="12" xfId="0" applyFont="1" applyBorder="1" applyAlignment="1">
      <alignment horizontal="left"/>
    </xf>
    <xf numFmtId="0" fontId="12" fillId="2" borderId="10" xfId="0" applyFont="1" applyFill="1" applyBorder="1" applyAlignment="1">
      <alignment horizontal="left"/>
    </xf>
    <xf numFmtId="0" fontId="12" fillId="2" borderId="14" xfId="0" applyFont="1" applyFill="1" applyBorder="1" applyAlignment="1">
      <alignment horizontal="left"/>
    </xf>
    <xf numFmtId="0" fontId="12" fillId="0" borderId="1" xfId="0" applyFont="1" applyBorder="1" applyAlignment="1">
      <alignment horizontal="center"/>
    </xf>
    <xf numFmtId="0" fontId="12" fillId="0" borderId="1" xfId="0" applyFont="1" applyBorder="1" applyAlignment="1">
      <alignment horizontal="left"/>
    </xf>
    <xf numFmtId="0" fontId="12" fillId="0" borderId="10" xfId="0" applyFont="1" applyBorder="1" applyAlignment="1">
      <alignment horizontal="left"/>
    </xf>
    <xf numFmtId="0" fontId="12" fillId="0" borderId="14" xfId="0" applyFont="1" applyBorder="1" applyAlignment="1">
      <alignment horizontal="left"/>
    </xf>
    <xf numFmtId="0" fontId="7" fillId="2" borderId="1" xfId="0" applyFont="1" applyFill="1" applyBorder="1"/>
    <xf numFmtId="0" fontId="46" fillId="0" borderId="12" xfId="0" applyFont="1" applyBorder="1"/>
    <xf numFmtId="0" fontId="46" fillId="0" borderId="1" xfId="0" applyFont="1" applyBorder="1"/>
    <xf numFmtId="0" fontId="46" fillId="0" borderId="1" xfId="0" applyFont="1" applyBorder="1" applyAlignment="1">
      <alignment horizontal="center"/>
    </xf>
    <xf numFmtId="0" fontId="37" fillId="10" borderId="14" xfId="0" applyFont="1" applyFill="1" applyBorder="1" applyAlignment="1">
      <alignment vertical="center"/>
    </xf>
    <xf numFmtId="0" fontId="37" fillId="10" borderId="12" xfId="0" applyFont="1" applyFill="1" applyBorder="1" applyAlignment="1">
      <alignment vertical="center"/>
    </xf>
    <xf numFmtId="0" fontId="37" fillId="10" borderId="1" xfId="0" applyFont="1" applyFill="1" applyBorder="1" applyAlignment="1">
      <alignment horizontal="center" vertical="center"/>
    </xf>
    <xf numFmtId="0" fontId="46" fillId="2" borderId="12" xfId="0" applyFont="1" applyFill="1" applyBorder="1"/>
    <xf numFmtId="0" fontId="46" fillId="2" borderId="1" xfId="0" applyFont="1" applyFill="1" applyBorder="1"/>
    <xf numFmtId="0" fontId="37" fillId="11" borderId="14" xfId="0" applyFont="1" applyFill="1" applyBorder="1" applyAlignment="1">
      <alignment vertical="center"/>
    </xf>
    <xf numFmtId="0" fontId="37" fillId="11" borderId="12" xfId="0" applyFont="1" applyFill="1" applyBorder="1" applyAlignment="1">
      <alignment vertical="center"/>
    </xf>
    <xf numFmtId="0" fontId="37" fillId="11" borderId="1" xfId="0" applyFont="1" applyFill="1" applyBorder="1" applyAlignment="1">
      <alignment horizontal="center" vertical="center"/>
    </xf>
    <xf numFmtId="0" fontId="47" fillId="2" borderId="12" xfId="0" applyFont="1" applyFill="1" applyBorder="1" applyAlignment="1">
      <alignment horizontal="left"/>
    </xf>
    <xf numFmtId="0" fontId="47" fillId="2" borderId="1" xfId="0" applyFont="1" applyFill="1" applyBorder="1" applyAlignment="1">
      <alignment horizontal="left"/>
    </xf>
    <xf numFmtId="0" fontId="47" fillId="2" borderId="1" xfId="0" applyFont="1" applyFill="1" applyBorder="1"/>
    <xf numFmtId="0" fontId="47" fillId="2" borderId="1" xfId="0" applyFont="1" applyFill="1" applyBorder="1" applyAlignment="1">
      <alignment horizontal="center"/>
    </xf>
    <xf numFmtId="0" fontId="48" fillId="13" borderId="14" xfId="0" applyFont="1" applyFill="1" applyBorder="1" applyAlignment="1">
      <alignment vertical="center"/>
    </xf>
    <xf numFmtId="0" fontId="48" fillId="13" borderId="12" xfId="0" applyFont="1" applyFill="1" applyBorder="1" applyAlignment="1">
      <alignment vertical="center"/>
    </xf>
    <xf numFmtId="0" fontId="48" fillId="13" borderId="1" xfId="0" applyFont="1" applyFill="1" applyBorder="1" applyAlignment="1">
      <alignment horizontal="center" vertical="center"/>
    </xf>
    <xf numFmtId="0" fontId="12" fillId="2" borderId="26" xfId="0" applyFont="1" applyFill="1" applyBorder="1" applyAlignment="1">
      <alignment horizontal="left" indent="1"/>
    </xf>
    <xf numFmtId="0" fontId="12" fillId="2" borderId="35" xfId="0" applyFont="1" applyFill="1" applyBorder="1" applyAlignment="1">
      <alignment horizontal="left" indent="1"/>
    </xf>
    <xf numFmtId="0" fontId="49" fillId="0" borderId="39" xfId="0" applyFont="1" applyBorder="1" applyAlignment="1">
      <alignment wrapText="1"/>
    </xf>
    <xf numFmtId="0" fontId="12" fillId="2" borderId="10" xfId="0" applyFont="1" applyFill="1" applyBorder="1" applyAlignment="1">
      <alignment horizontal="left" indent="1"/>
    </xf>
    <xf numFmtId="0" fontId="12" fillId="2" borderId="14" xfId="0" applyFont="1" applyFill="1" applyBorder="1" applyAlignment="1">
      <alignment horizontal="left" indent="1"/>
    </xf>
    <xf numFmtId="0" fontId="49" fillId="0" borderId="33" xfId="0" applyFont="1" applyBorder="1" applyAlignment="1">
      <alignment wrapText="1"/>
    </xf>
    <xf numFmtId="0" fontId="45" fillId="0" borderId="9" xfId="0" applyFont="1" applyBorder="1"/>
    <xf numFmtId="0" fontId="45" fillId="0" borderId="9" xfId="0" applyFont="1" applyBorder="1" applyAlignment="1">
      <alignment wrapText="1"/>
    </xf>
    <xf numFmtId="0" fontId="37" fillId="3" borderId="8" xfId="0" applyFont="1" applyFill="1" applyBorder="1" applyAlignment="1">
      <alignment horizontal="center" vertical="center"/>
    </xf>
    <xf numFmtId="0" fontId="48" fillId="3" borderId="8" xfId="0" applyFont="1" applyFill="1" applyBorder="1" applyAlignment="1">
      <alignment horizontal="right" vertical="center"/>
    </xf>
    <xf numFmtId="0" fontId="50" fillId="3" borderId="8" xfId="0" applyFont="1" applyFill="1" applyBorder="1" applyAlignment="1">
      <alignment horizontal="center" vertical="center"/>
    </xf>
    <xf numFmtId="0" fontId="50" fillId="3" borderId="8" xfId="0" applyFont="1" applyFill="1" applyBorder="1" applyAlignment="1">
      <alignment horizontal="center" vertical="center" wrapText="1"/>
    </xf>
    <xf numFmtId="0" fontId="51" fillId="2" borderId="13" xfId="0" applyFont="1" applyFill="1" applyBorder="1" applyAlignment="1">
      <alignment horizontal="center" vertical="center"/>
    </xf>
    <xf numFmtId="0" fontId="28" fillId="0" borderId="13" xfId="0" applyFont="1" applyBorder="1"/>
    <xf numFmtId="0" fontId="11" fillId="0" borderId="13" xfId="0" applyFont="1" applyBorder="1" applyAlignment="1">
      <alignment wrapText="1"/>
    </xf>
    <xf numFmtId="0" fontId="35" fillId="0" borderId="12" xfId="0" applyFont="1" applyBorder="1"/>
    <xf numFmtId="0" fontId="35" fillId="0" borderId="12" xfId="0" applyFont="1" applyBorder="1" applyAlignment="1">
      <alignment vertical="center"/>
    </xf>
    <xf numFmtId="0" fontId="52" fillId="14" borderId="40" xfId="49" applyFont="1" applyFill="1" applyBorder="1" applyAlignment="1">
      <alignment horizontal="left" vertical="center" wrapText="1" indent="1"/>
    </xf>
    <xf numFmtId="0" fontId="52" fillId="14" borderId="41" xfId="49" applyFont="1" applyFill="1" applyBorder="1" applyAlignment="1">
      <alignment horizontal="left" vertical="center" wrapText="1" indent="1"/>
    </xf>
    <xf numFmtId="0" fontId="52" fillId="14" borderId="42" xfId="49" applyFont="1" applyFill="1" applyBorder="1" applyAlignment="1">
      <alignment horizontal="left" vertical="center" wrapText="1" indent="1"/>
    </xf>
    <xf numFmtId="0" fontId="53" fillId="15" borderId="40" xfId="0" applyFont="1" applyFill="1" applyBorder="1"/>
    <xf numFmtId="0" fontId="54" fillId="15" borderId="41" xfId="0" applyFont="1" applyFill="1" applyBorder="1" applyAlignment="1">
      <alignment vertical="center"/>
    </xf>
    <xf numFmtId="0" fontId="55" fillId="15" borderId="41" xfId="0" applyFont="1" applyFill="1" applyBorder="1" applyAlignment="1">
      <alignment vertical="center"/>
    </xf>
    <xf numFmtId="0" fontId="55" fillId="15" borderId="41" xfId="0" applyFont="1" applyFill="1" applyBorder="1" applyAlignment="1">
      <alignment vertical="center" wrapText="1"/>
    </xf>
    <xf numFmtId="0" fontId="55" fillId="15" borderId="42" xfId="0" applyFont="1" applyFill="1" applyBorder="1" applyAlignment="1">
      <alignment vertical="center" wrapText="1"/>
    </xf>
    <xf numFmtId="0" fontId="0" fillId="0" borderId="12" xfId="0" applyBorder="1"/>
    <xf numFmtId="0" fontId="53" fillId="15" borderId="43" xfId="0" applyFont="1" applyFill="1" applyBorder="1" applyAlignment="1">
      <alignment horizontal="left" vertical="top" wrapText="1"/>
    </xf>
    <xf numFmtId="0" fontId="54" fillId="15" borderId="0" xfId="0" applyFont="1" applyFill="1" applyAlignment="1">
      <alignment vertical="center"/>
    </xf>
    <xf numFmtId="0" fontId="55" fillId="15" borderId="0" xfId="0" applyFont="1" applyFill="1" applyAlignment="1">
      <alignment vertical="center"/>
    </xf>
    <xf numFmtId="0" fontId="55" fillId="15" borderId="0" xfId="0" applyFont="1" applyFill="1" applyAlignment="1">
      <alignment vertical="center" wrapText="1"/>
    </xf>
    <xf numFmtId="0" fontId="55" fillId="15" borderId="44" xfId="0" applyFont="1" applyFill="1" applyBorder="1" applyAlignment="1">
      <alignment vertical="center" wrapText="1"/>
    </xf>
    <xf numFmtId="0" fontId="55" fillId="15" borderId="0" xfId="0" applyFont="1" applyFill="1"/>
    <xf numFmtId="0" fontId="55" fillId="15" borderId="44" xfId="0" applyFont="1" applyFill="1" applyBorder="1"/>
    <xf numFmtId="0" fontId="53" fillId="15" borderId="43" xfId="0" applyFont="1" applyFill="1" applyBorder="1"/>
    <xf numFmtId="0" fontId="54" fillId="15" borderId="0" xfId="0" applyFont="1" applyFill="1" applyAlignment="1">
      <alignment horizontal="left" vertical="center" wrapText="1"/>
    </xf>
    <xf numFmtId="0" fontId="54" fillId="15" borderId="44" xfId="0" applyFont="1" applyFill="1" applyBorder="1" applyAlignment="1">
      <alignment horizontal="left" vertical="center" wrapText="1"/>
    </xf>
    <xf numFmtId="0" fontId="55" fillId="15" borderId="0" xfId="0" applyFont="1" applyFill="1" applyAlignment="1">
      <alignment horizontal="left" vertical="center" wrapText="1"/>
    </xf>
    <xf numFmtId="0" fontId="55" fillId="15" borderId="44" xfId="0" applyFont="1" applyFill="1" applyBorder="1" applyAlignment="1">
      <alignment horizontal="left" vertical="center" wrapText="1"/>
    </xf>
    <xf numFmtId="0" fontId="55" fillId="15" borderId="0" xfId="0" applyFont="1" applyFill="1" applyAlignment="1">
      <alignment wrapText="1"/>
    </xf>
    <xf numFmtId="0" fontId="0" fillId="0" borderId="10" xfId="0" applyBorder="1"/>
    <xf numFmtId="0" fontId="0" fillId="0" borderId="14" xfId="0" applyBorder="1"/>
    <xf numFmtId="0" fontId="53" fillId="15" borderId="45" xfId="0" applyFont="1" applyFill="1" applyBorder="1" applyAlignment="1">
      <alignment horizontal="left" vertical="top" wrapText="1"/>
    </xf>
    <xf numFmtId="0" fontId="53" fillId="15" borderId="46" xfId="0" applyFont="1" applyFill="1" applyBorder="1"/>
    <xf numFmtId="0" fontId="53" fillId="15" borderId="47" xfId="0" applyFont="1" applyFill="1" applyBorder="1"/>
    <xf numFmtId="0" fontId="0" fillId="0" borderId="13" xfId="0" applyBorder="1"/>
    <xf numFmtId="0" fontId="12" fillId="2" borderId="10" xfId="0" applyFont="1" applyFill="1" applyBorder="1" applyAlignment="1" quotePrefix="1">
      <alignment horizontal="left"/>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2" xfId="49"/>
  </cellStyles>
  <dxfs count="1">
    <dxf>
      <font>
        <color rgb="FFFF3F3F"/>
      </font>
      <fill>
        <patternFill patternType="solid">
          <bgColor rgb="FFFF9F9F"/>
        </patternFill>
      </fill>
    </dxf>
  </dxfs>
  <tableStyles count="0" defaultTableStyle="TableStyleMedium9" defaultPivotStyle="PivotStyleLight16"/>
  <colors>
    <mruColors>
      <color rgb="00343434"/>
      <color rgb="00D1E0A8"/>
      <color rgb="005F7228"/>
      <color rgb="0046541F"/>
      <color rgb="00C3C6BD"/>
      <color rgb="00FF3F3F"/>
      <color rgb="00FF5353"/>
      <color rgb="00FF9F9F"/>
      <color rgb="00000000"/>
      <color rgb="008D91B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4.xml"/><Relationship Id="rId8" Type="http://schemas.openxmlformats.org/officeDocument/2006/relationships/customXml" Target="../customXml/item3.xml"/><Relationship Id="rId7" Type="http://schemas.openxmlformats.org/officeDocument/2006/relationships/customXml" Target="../customXml/item2.xml"/><Relationship Id="rId6" Type="http://schemas.openxmlformats.org/officeDocument/2006/relationships/customXml" Target="../customXml/item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lang="zh-CN" sz="1400" b="1" i="0" u="none" strike="noStrike" kern="1200" cap="all" baseline="0">
                <a:solidFill>
                  <a:srgbClr val="343434"/>
                </a:solidFill>
                <a:latin typeface="Bahnschrift Bold" panose="020B0502040204020203" pitchFamily="34" charset="0"/>
                <a:ea typeface="+mn-ea"/>
                <a:cs typeface="+mn-cs"/>
              </a:defRPr>
            </a:pPr>
            <a:r>
              <a:rPr lang="en-US" sz="1400" b="0" i="0" u="none" strike="noStrike" kern="1200" cap="none" spc="0" normalizeH="0" baseline="0">
                <a:solidFill>
                  <a:srgbClr val="343434"/>
                </a:solidFill>
                <a:latin typeface="Bahnschrift Bold" panose="020B0502040204020203" pitchFamily="34" charset="0"/>
              </a:rPr>
              <a:t>Total Anticipated Points Distribution</a:t>
            </a:r>
            <a:endParaRPr lang="en-US" sz="1400" b="0" i="0" u="none" strike="noStrike" kern="1200" cap="none" spc="0" normalizeH="0" baseline="0">
              <a:solidFill>
                <a:srgbClr val="343434"/>
              </a:solidFill>
              <a:latin typeface="Bahnschrift Bold" panose="020B0502040204020203" pitchFamily="34" charset="0"/>
            </a:endParaRPr>
          </a:p>
        </c:rich>
      </c:tx>
      <c:layout/>
      <c:overlay val="0"/>
      <c:spPr>
        <a:noFill/>
        <a:ln>
          <a:noFill/>
        </a:ln>
        <a:effectLst/>
      </c:spPr>
    </c:title>
    <c:autoTitleDeleted val="0"/>
    <c:plotArea>
      <c:layout/>
      <c:pieChart>
        <c:varyColors val="1"/>
        <c:ser>
          <c:idx val="0"/>
          <c:order val="0"/>
          <c:spPr/>
          <c:explosion val="0"/>
          <c:dPt>
            <c:idx val="0"/>
            <c:bubble3D val="0"/>
            <c:spPr>
              <a:solidFill>
                <a:srgbClr val="46541F"/>
              </a:solidFill>
              <a:ln>
                <a:noFill/>
              </a:ln>
              <a:effectLst>
                <a:outerShdw blurRad="63500" sx="102000" sy="102000" algn="ctr" rotWithShape="0">
                  <a:prstClr val="black">
                    <a:alpha val="20000"/>
                  </a:prstClr>
                </a:outerShdw>
              </a:effectLst>
            </c:spPr>
          </c:dPt>
          <c:dPt>
            <c:idx val="1"/>
            <c:bubble3D val="0"/>
            <c:spPr>
              <a:solidFill>
                <a:srgbClr val="5F7228"/>
              </a:solidFill>
              <a:ln>
                <a:noFill/>
              </a:ln>
              <a:effectLst>
                <a:outerShdw blurRad="63500" sx="102000" sy="102000" algn="ctr" rotWithShape="0">
                  <a:prstClr val="black">
                    <a:alpha val="20000"/>
                  </a:prstClr>
                </a:outerShdw>
              </a:effectLst>
            </c:spPr>
          </c:dPt>
          <c:dPt>
            <c:idx val="2"/>
            <c:bubble3D val="0"/>
            <c:spPr>
              <a:solidFill>
                <a:srgbClr val="D1E0A8"/>
              </a:solidFill>
              <a:ln>
                <a:noFill/>
              </a:ln>
              <a:effectLst>
                <a:outerShdw blurRad="63500" sx="102000" sy="102000" algn="ctr" rotWithShape="0">
                  <a:prstClr val="black">
                    <a:alpha val="20000"/>
                  </a:prstClr>
                </a:outerShdw>
              </a:effectLst>
            </c:spPr>
          </c:dPt>
          <c:dPt>
            <c:idx val="3"/>
            <c:bubble3D val="0"/>
            <c:spPr>
              <a:solidFill>
                <a:schemeClr val="accent3">
                  <a:tint val="58000"/>
                </a:schemeClr>
              </a:solidFill>
              <a:ln>
                <a:noFill/>
              </a:ln>
              <a:effectLst>
                <a:outerShdw blurRad="63500" sx="102000" sy="102000" algn="ctr" rotWithShape="0">
                  <a:prstClr val="black">
                    <a:alpha val="20000"/>
                  </a:prstClr>
                </a:outerShdw>
              </a:effectLst>
            </c:spPr>
          </c:dPt>
          <c:dLbls>
            <c:dLbl>
              <c:idx val="0"/>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rgbClr val="343434"/>
                      </a:solidFill>
                      <a:latin typeface="Bahnschrift Light SemiCondensed" panose="020B0502040204020203" pitchFamily="34" charset="0"/>
                      <a:ea typeface="+mn-ea"/>
                      <a:cs typeface="+mn-cs"/>
                    </a:defRPr>
                  </a:pPr>
                </a:p>
              </c:txPr>
              <c:dLblPos val="outEnd"/>
              <c:showLegendKey val="0"/>
              <c:showVal val="0"/>
              <c:showCatName val="0"/>
              <c:showSerName val="0"/>
              <c:showPercent val="1"/>
              <c:showBubbleSize val="0"/>
              <c:extLst>
                <c:ext xmlns:c15="http://schemas.microsoft.com/office/drawing/2012/chart" uri="{CE6537A1-D6FC-4f65-9D91-7224C49458BB}"/>
              </c:extLst>
            </c:dLbl>
            <c:dLbl>
              <c:idx val="1"/>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rgbClr val="343434"/>
                      </a:solidFill>
                      <a:latin typeface="Bahnschrift Light SemiCondensed" panose="020B0502040204020203" pitchFamily="34" charset="0"/>
                      <a:ea typeface="+mn-ea"/>
                      <a:cs typeface="+mn-cs"/>
                    </a:defRPr>
                  </a:pPr>
                </a:p>
              </c:txPr>
              <c:dLblPos val="outEnd"/>
              <c:showLegendKey val="0"/>
              <c:showVal val="0"/>
              <c:showCatName val="0"/>
              <c:showSerName val="0"/>
              <c:showPercent val="1"/>
              <c:showBubbleSize val="0"/>
              <c:extLst>
                <c:ext xmlns:c15="http://schemas.microsoft.com/office/drawing/2012/chart" uri="{CE6537A1-D6FC-4f65-9D91-7224C49458BB}"/>
              </c:extLst>
            </c:dLbl>
            <c:dLbl>
              <c:idx val="2"/>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rgbClr val="343434"/>
                      </a:solidFill>
                      <a:latin typeface="Bahnschrift Light SemiCondensed" panose="020B0502040204020203" pitchFamily="34" charset="0"/>
                      <a:ea typeface="+mn-ea"/>
                      <a:cs typeface="+mn-cs"/>
                    </a:defRPr>
                  </a:pPr>
                </a:p>
              </c:txPr>
              <c:dLblPos val="outEnd"/>
              <c:showLegendKey val="0"/>
              <c:showVal val="0"/>
              <c:showCatName val="0"/>
              <c:showSerName val="0"/>
              <c:showPercent val="1"/>
              <c:showBubbleSize val="0"/>
              <c:extLst>
                <c:ext xmlns:c15="http://schemas.microsoft.com/office/drawing/2012/chart" uri="{CE6537A1-D6FC-4f65-9D91-7224C49458BB}"/>
              </c:extLst>
            </c:dLbl>
            <c:dLbl>
              <c:idx val="3"/>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rgbClr val="343434"/>
                      </a:solidFill>
                      <a:latin typeface="Bahnschrift Light SemiCondensed" panose="020B0502040204020203" pitchFamily="34" charset="0"/>
                      <a:ea typeface="+mn-ea"/>
                      <a:cs typeface="+mn-cs"/>
                    </a:defRPr>
                  </a:pPr>
                </a:p>
              </c:txPr>
              <c:dLblPos val="outEnd"/>
              <c:showLegendKey val="0"/>
              <c:showVal val="0"/>
              <c:showCatName val="0"/>
              <c:showSerName val="0"/>
              <c:showPercent val="1"/>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rgbClr val="343434"/>
                    </a:solidFill>
                    <a:latin typeface="Bahnschrift Light SemiCondensed" panose="020B0502040204020203" pitchFamily="34" charset="0"/>
                    <a:ea typeface="+mn-ea"/>
                    <a:cs typeface="+mn-cs"/>
                  </a:defRPr>
                </a:pPr>
              </a:p>
            </c:txPr>
            <c:dLblPos val="outEnd"/>
            <c:showLegendKey val="0"/>
            <c:showVal val="0"/>
            <c:showCatName val="0"/>
            <c:showSerName val="0"/>
            <c:showPercent val="1"/>
            <c:showBubbleSize val="0"/>
            <c:showLeaderLines val="1"/>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Background!$J$2:$J$5</c:f>
              <c:strCache>
                <c:ptCount val="4"/>
                <c:pt idx="0">
                  <c:v>Yes</c:v>
                </c:pt>
                <c:pt idx="1">
                  <c:v>Maybe</c:v>
                </c:pt>
                <c:pt idx="2">
                  <c:v>No</c:v>
                </c:pt>
                <c:pt idx="3">
                  <c:v>Blank</c:v>
                </c:pt>
              </c:strCache>
            </c:strRef>
          </c:cat>
          <c:val>
            <c:numRef>
              <c:f>Background!$K$2:$K$5</c:f>
              <c:numCache>
                <c:formatCode>General</c:formatCode>
                <c:ptCount val="4"/>
                <c:pt idx="0">
                  <c:v>0</c:v>
                </c:pt>
                <c:pt idx="1">
                  <c:v>0</c:v>
                </c:pt>
                <c:pt idx="2">
                  <c:v>0</c:v>
                </c:pt>
                <c:pt idx="3">
                  <c:v>110</c:v>
                </c:pt>
              </c:numCache>
            </c:numRef>
          </c:val>
        </c:ser>
        <c:dLbls>
          <c:showLegendKey val="0"/>
          <c:showVal val="0"/>
          <c:showCatName val="0"/>
          <c:showSerName val="0"/>
          <c:showPercent val="1"/>
          <c:showBubbleSize val="0"/>
          <c:showLeaderLines val="1"/>
        </c:dLbls>
        <c:firstSliceAng val="0"/>
      </c:pieChart>
      <c:spPr>
        <a:noFill/>
        <a:ln>
          <a:noFill/>
        </a:ln>
        <a:effectLst/>
      </c:spPr>
    </c:plotArea>
    <c:legend>
      <c:legendPos val="r"/>
      <c:layout/>
      <c:overlay val="0"/>
      <c:spPr>
        <a:noFill/>
        <a:ln>
          <a:noFill/>
        </a:ln>
        <a:effectLst/>
      </c:spPr>
      <c:txPr>
        <a:bodyPr rot="0" spcFirstLastPara="1" vertOverflow="ellipsis" vert="horz" wrap="square" anchor="ctr" anchorCtr="1"/>
        <a:lstStyle/>
        <a:p>
          <a:pPr>
            <a:defRPr lang="zh-CN" sz="1050" b="0" i="0" u="none" strike="noStrike" kern="1200" baseline="0">
              <a:solidFill>
                <a:srgbClr val="343434"/>
              </a:solidFill>
              <a:latin typeface="Bahnschrift Light SemiCondensed" panose="020B0502040204020203" pitchFamily="34" charset="0"/>
              <a:ea typeface="+mn-ea"/>
              <a:cs typeface="+mn-cs"/>
            </a:defRPr>
          </a:pPr>
        </a:p>
      </c:txPr>
    </c:legend>
    <c:plotVisOnly val="1"/>
    <c:dispBlanksAs val="gap"/>
    <c:showDLblsOverMax val="0"/>
    <c:extLst>
      <c:ext uri="{0b15fc19-7d7d-44ad-8c2d-2c3a37ce22c3}">
        <chartProps xmlns="https://web.wps.cn/et/2018/main" chartId="{aa3a7d75-3f3e-4c4d-8fbd-ca6d80023e79}"/>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lang="zh-CN" sz="1400" b="0" i="0" u="none" strike="noStrike" kern="1200" cap="none" spc="0" normalizeH="0" baseline="0">
                <a:solidFill>
                  <a:srgbClr val="343434"/>
                </a:solidFill>
                <a:latin typeface="Bahnschrift Bold" panose="020B0502040204020203" pitchFamily="34" charset="0"/>
                <a:ea typeface="+mj-ea"/>
                <a:cs typeface="+mj-cs"/>
              </a:defRPr>
            </a:pPr>
            <a:r>
              <a:rPr lang="en-US" sz="1400">
                <a:latin typeface="Bahnschrift Bold" panose="020B0502040204020203" pitchFamily="34" charset="0"/>
              </a:rPr>
              <a:t>Total Anticipated Points Distribution</a:t>
            </a:r>
            <a:endParaRPr lang="en-US" sz="1400">
              <a:latin typeface="Bahnschrift Bold" panose="020B0502040204020203" pitchFamily="34" charset="0"/>
            </a:endParaRPr>
          </a:p>
        </c:rich>
      </c:tx>
      <c:layout/>
      <c:overlay val="0"/>
      <c:spPr>
        <a:noFill/>
        <a:ln>
          <a:noFill/>
        </a:ln>
        <a:effectLst/>
      </c:spPr>
    </c:title>
    <c:autoTitleDeleted val="0"/>
    <c:plotArea>
      <c:layout/>
      <c:barChart>
        <c:barDir val="bar"/>
        <c:grouping val="clustered"/>
        <c:varyColors val="0"/>
        <c:ser>
          <c:idx val="0"/>
          <c:order val="0"/>
          <c:spPr>
            <a:solidFill>
              <a:schemeClr val="accent3"/>
            </a:solidFill>
            <a:ln>
              <a:noFill/>
            </a:ln>
            <a:effectLst/>
          </c:spPr>
          <c:invertIfNegative val="0"/>
          <c:dPt>
            <c:idx val="0"/>
            <c:invertIfNegative val="0"/>
            <c:bubble3D val="0"/>
            <c:spPr>
              <a:solidFill>
                <a:srgbClr val="46541F"/>
              </a:solidFill>
              <a:ln>
                <a:noFill/>
              </a:ln>
              <a:effectLst/>
            </c:spPr>
          </c:dPt>
          <c:dPt>
            <c:idx val="1"/>
            <c:invertIfNegative val="0"/>
            <c:bubble3D val="0"/>
            <c:spPr>
              <a:solidFill>
                <a:srgbClr val="5F7228"/>
              </a:solidFill>
              <a:ln>
                <a:noFill/>
              </a:ln>
              <a:effectLst/>
            </c:spPr>
          </c:dPt>
          <c:dPt>
            <c:idx val="2"/>
            <c:invertIfNegative val="0"/>
            <c:bubble3D val="0"/>
            <c:spPr>
              <a:solidFill>
                <a:srgbClr val="D1E0A8"/>
              </a:solidFill>
              <a:ln>
                <a:noFill/>
              </a:ln>
              <a:effectLst/>
            </c:spPr>
          </c:dPt>
          <c:dPt>
            <c:idx val="3"/>
            <c:invertIfNegative val="0"/>
            <c:bubble3D val="0"/>
            <c:spPr>
              <a:solidFill>
                <a:srgbClr val="C3C6BD"/>
              </a:solidFill>
              <a:ln>
                <a:noFill/>
              </a:ln>
              <a:effectLst/>
            </c:spPr>
          </c:dPt>
          <c:dLbls>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baseline="0">
                    <a:solidFill>
                      <a:srgbClr val="343434"/>
                    </a:solidFill>
                    <a:latin typeface="Bahnschrift Light SemiCondensed" panose="020B0502040204020203" pitchFamily="34" charset="0"/>
                    <a:ea typeface="+mn-ea"/>
                    <a:cs typeface="+mn-cs"/>
                  </a:defRPr>
                </a:pPr>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cat>
            <c:strRef>
              <c:f>Background!$J$2:$J$5</c:f>
              <c:strCache>
                <c:ptCount val="4"/>
                <c:pt idx="0">
                  <c:v>Yes</c:v>
                </c:pt>
                <c:pt idx="1">
                  <c:v>Maybe</c:v>
                </c:pt>
                <c:pt idx="2">
                  <c:v>No</c:v>
                </c:pt>
                <c:pt idx="3">
                  <c:v>Blank</c:v>
                </c:pt>
              </c:strCache>
            </c:strRef>
          </c:cat>
          <c:val>
            <c:numRef>
              <c:f>Background!$K$2:$K$5</c:f>
              <c:numCache>
                <c:formatCode>General</c:formatCode>
                <c:ptCount val="4"/>
                <c:pt idx="0">
                  <c:v>0</c:v>
                </c:pt>
                <c:pt idx="1">
                  <c:v>0</c:v>
                </c:pt>
                <c:pt idx="2">
                  <c:v>0</c:v>
                </c:pt>
                <c:pt idx="3">
                  <c:v>110</c:v>
                </c:pt>
              </c:numCache>
            </c:numRef>
          </c:val>
        </c:ser>
        <c:dLbls>
          <c:showLegendKey val="0"/>
          <c:showVal val="0"/>
          <c:showCatName val="0"/>
          <c:showSerName val="0"/>
          <c:showPercent val="0"/>
          <c:showBubbleSize val="0"/>
        </c:dLbls>
        <c:gapWidth val="269"/>
        <c:overlap val="-58"/>
        <c:axId val="958692672"/>
        <c:axId val="958692192"/>
      </c:barChart>
      <c:catAx>
        <c:axId val="958692672"/>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zh-CN" sz="1050" b="0" i="0" u="none" strike="noStrike" kern="1200" cap="none" spc="0" normalizeH="0" baseline="0">
                <a:solidFill>
                  <a:srgbClr val="343434"/>
                </a:solidFill>
                <a:latin typeface="Bahnschrift Light SemiCondensed" panose="020B0502040204020203" pitchFamily="34" charset="0"/>
                <a:ea typeface="+mn-ea"/>
                <a:cs typeface="+mn-cs"/>
              </a:defRPr>
            </a:pPr>
          </a:p>
        </c:txPr>
        <c:crossAx val="958692192"/>
        <c:crosses val="autoZero"/>
        <c:auto val="1"/>
        <c:lblAlgn val="ctr"/>
        <c:lblOffset val="100"/>
        <c:noMultiLvlLbl val="0"/>
      </c:catAx>
      <c:valAx>
        <c:axId val="958692192"/>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crossAx val="958692672"/>
        <c:crosses val="autoZero"/>
        <c:crossBetween val="between"/>
      </c:valAx>
      <c:spPr>
        <a:noFill/>
        <a:ln>
          <a:noFill/>
        </a:ln>
        <a:effectLst/>
      </c:spPr>
    </c:plotArea>
    <c:plotVisOnly val="1"/>
    <c:dispBlanksAs val="gap"/>
    <c:showDLblsOverMax val="0"/>
    <c:extLst>
      <c:ext uri="{0b15fc19-7d7d-44ad-8c2d-2c3a37ce22c3}">
        <chartProps xmlns="https://web.wps.cn/et/2018/main" chartId="{bcd1a5b9-e303-45fe-9034-800872714ef3}"/>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lang="zh-CN" sz="2000" b="0" i="0" u="none" strike="noStrike" kern="1200" cap="none" spc="0" normalizeH="0" baseline="0">
                <a:solidFill>
                  <a:srgbClr val="343434"/>
                </a:solidFill>
                <a:latin typeface="+mj-lt"/>
                <a:ea typeface="+mj-ea"/>
                <a:cs typeface="+mj-cs"/>
              </a:defRPr>
            </a:pPr>
            <a:r>
              <a:rPr lang="en-US" sz="1400">
                <a:latin typeface="Bahnschrift Bold" panose="020B0502040204020203" pitchFamily="34" charset="0"/>
              </a:rPr>
              <a:t>Total Anticipated Points versus LEED Certification Levels</a:t>
            </a:r>
            <a:endParaRPr lang="en-US" sz="1400">
              <a:latin typeface="Bahnschrift Bold" panose="020B0502040204020203" pitchFamily="34" charset="0"/>
            </a:endParaRPr>
          </a:p>
        </c:rich>
      </c:tx>
      <c:layout/>
      <c:overlay val="0"/>
      <c:spPr>
        <a:noFill/>
        <a:ln>
          <a:noFill/>
        </a:ln>
        <a:effectLst/>
      </c:spPr>
    </c:title>
    <c:autoTitleDeleted val="0"/>
    <c:plotArea>
      <c:layout/>
      <c:barChart>
        <c:barDir val="bar"/>
        <c:grouping val="clustered"/>
        <c:varyColors val="0"/>
        <c:ser>
          <c:idx val="0"/>
          <c:order val="0"/>
          <c:spPr>
            <a:solidFill>
              <a:schemeClr val="dk1">
                <a:tint val="88500"/>
              </a:schemeClr>
            </a:solidFill>
            <a:ln>
              <a:noFill/>
            </a:ln>
            <a:effectLst/>
          </c:spPr>
          <c:invertIfNegative val="0"/>
          <c:dPt>
            <c:idx val="0"/>
            <c:invertIfNegative val="0"/>
            <c:bubble3D val="0"/>
            <c:spPr>
              <a:solidFill>
                <a:schemeClr val="accent3"/>
              </a:solidFill>
              <a:ln>
                <a:noFill/>
              </a:ln>
              <a:effectLst/>
            </c:spPr>
          </c:dPt>
          <c:dLbls>
            <c:delete val="1"/>
          </c:dLbls>
          <c:cat>
            <c:strRef>
              <c:f>Background!$I$16:$I$19</c:f>
              <c:strCache>
                <c:ptCount val="4"/>
                <c:pt idx="0">
                  <c:v>Total Anticipated Points</c:v>
                </c:pt>
                <c:pt idx="1">
                  <c:v>Certified Project</c:v>
                </c:pt>
                <c:pt idx="2">
                  <c:v>Platinum Project</c:v>
                </c:pt>
                <c:pt idx="3">
                  <c:v>Total Possible Points</c:v>
                </c:pt>
              </c:strCache>
            </c:strRef>
          </c:cat>
          <c:val>
            <c:numRef>
              <c:f>Background!$J$16:$J$19</c:f>
              <c:numCache>
                <c:formatCode>General</c:formatCode>
                <c:ptCount val="4"/>
                <c:pt idx="0">
                  <c:v>0</c:v>
                </c:pt>
                <c:pt idx="1">
                  <c:v>40</c:v>
                </c:pt>
                <c:pt idx="2">
                  <c:v>80</c:v>
                </c:pt>
                <c:pt idx="3">
                  <c:v>110</c:v>
                </c:pt>
              </c:numCache>
            </c:numRef>
          </c:val>
        </c:ser>
        <c:ser>
          <c:idx val="1"/>
          <c:order val="1"/>
          <c:spPr>
            <a:solidFill>
              <a:schemeClr val="dk1">
                <a:tint val="55000"/>
              </a:schemeClr>
            </a:solidFill>
            <a:ln>
              <a:noFill/>
            </a:ln>
            <a:effectLst/>
          </c:spPr>
          <c:invertIfNegative val="0"/>
          <c:dLbls>
            <c:delete val="1"/>
          </c:dLbls>
          <c:cat>
            <c:strRef>
              <c:f>Background!$I$16:$I$19</c:f>
              <c:strCache>
                <c:ptCount val="4"/>
                <c:pt idx="0">
                  <c:v>Total Anticipated Points</c:v>
                </c:pt>
                <c:pt idx="1">
                  <c:v>Certified Project</c:v>
                </c:pt>
                <c:pt idx="2">
                  <c:v>Platinum Project</c:v>
                </c:pt>
                <c:pt idx="3">
                  <c:v>Total Possible Points</c:v>
                </c:pt>
              </c:strCache>
            </c:strRef>
          </c:cat>
          <c:val>
            <c:numRef>
              <c:f>Background!$K$16:$K$18</c:f>
              <c:numCache>
                <c:formatCode>General</c:formatCode>
                <c:ptCount val="3"/>
                <c:pt idx="0">
                  <c:v>0</c:v>
                </c:pt>
                <c:pt idx="1">
                  <c:v>0</c:v>
                </c:pt>
                <c:pt idx="2">
                  <c:v>0</c:v>
                </c:pt>
              </c:numCache>
            </c:numRef>
          </c:val>
        </c:ser>
        <c:dLbls>
          <c:showLegendKey val="0"/>
          <c:showVal val="0"/>
          <c:showCatName val="0"/>
          <c:showSerName val="0"/>
          <c:showPercent val="0"/>
          <c:showBubbleSize val="0"/>
        </c:dLbls>
        <c:gapWidth val="269"/>
        <c:overlap val="-58"/>
        <c:axId val="359243488"/>
        <c:axId val="359240128"/>
      </c:barChart>
      <c:catAx>
        <c:axId val="359243488"/>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zh-CN" sz="1000" b="0" i="0" u="none" strike="noStrike" kern="1200" cap="none" spc="0" normalizeH="0" baseline="0">
                <a:solidFill>
                  <a:srgbClr val="343434"/>
                </a:solidFill>
                <a:latin typeface="Bahnschrift Light SemiCondensed" panose="020B0502040204020203" pitchFamily="34" charset="0"/>
                <a:ea typeface="+mn-ea"/>
                <a:cs typeface="+mn-cs"/>
              </a:defRPr>
            </a:pPr>
          </a:p>
        </c:txPr>
        <c:crossAx val="359240128"/>
        <c:crosses val="autoZero"/>
        <c:auto val="1"/>
        <c:lblAlgn val="ctr"/>
        <c:lblOffset val="100"/>
        <c:noMultiLvlLbl val="0"/>
      </c:catAx>
      <c:valAx>
        <c:axId val="35924012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crossAx val="359243488"/>
        <c:crosses val="autoZero"/>
        <c:crossBetween val="between"/>
      </c:valAx>
      <c:spPr>
        <a:noFill/>
        <a:ln>
          <a:noFill/>
        </a:ln>
        <a:effectLst/>
      </c:spPr>
    </c:plotArea>
    <c:plotVisOnly val="1"/>
    <c:dispBlanksAs val="gap"/>
    <c:showDLblsOverMax val="0"/>
    <c:extLst>
      <c:ext uri="{0b15fc19-7d7d-44ad-8c2d-2c3a37ce22c3}">
        <chartProps xmlns="https://web.wps.cn/et/2018/main" chartId="{ce9a1988-e182-4673-867c-c2d6a743747b}"/>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defRPr lang="zh-CN" sz="1200" b="1" i="0" u="none" strike="noStrike" kern="1200" cap="all" baseline="0">
                <a:solidFill>
                  <a:srgbClr val="343434"/>
                </a:solidFill>
                <a:latin typeface="+mn-lt"/>
                <a:ea typeface="+mn-ea"/>
                <a:cs typeface="+mn-cs"/>
              </a:defRPr>
            </a:pPr>
            <a:r>
              <a:rPr lang="en-US" sz="1200" b="0" i="0" u="none" strike="noStrike" kern="1200" cap="none" spc="0" normalizeH="0" baseline="0">
                <a:solidFill>
                  <a:srgbClr val="343434"/>
                </a:solidFill>
                <a:latin typeface="Bahnschrift Bold" panose="020B0502040204020203" pitchFamily="34" charset="0"/>
              </a:rPr>
              <a:t>Anticipated Decarbonization Prerequisites &amp; Credits</a:t>
            </a:r>
            <a:endParaRPr lang="en-US" sz="1200" b="0" i="0" u="none" strike="noStrike" kern="1200" cap="none" spc="0" normalizeH="0" baseline="0">
              <a:solidFill>
                <a:srgbClr val="343434"/>
              </a:solidFill>
              <a:latin typeface="Bahnschrift Bold" panose="020B0502040204020203" pitchFamily="34" charset="0"/>
            </a:endParaRPr>
          </a:p>
        </c:rich>
      </c:tx>
      <c:layout/>
      <c:overlay val="0"/>
      <c:spPr>
        <a:noFill/>
        <a:ln>
          <a:noFill/>
        </a:ln>
        <a:effectLst/>
      </c:spPr>
    </c:title>
    <c:autoTitleDeleted val="0"/>
    <c:plotArea>
      <c:layout/>
      <c:pieChart>
        <c:varyColors val="1"/>
        <c:ser>
          <c:idx val="0"/>
          <c:order val="0"/>
          <c:spPr/>
          <c:explosion val="0"/>
          <c:dPt>
            <c:idx val="0"/>
            <c:bubble3D val="0"/>
            <c:spPr>
              <a:solidFill>
                <a:schemeClr val="accent4">
                  <a:shade val="58000"/>
                </a:schemeClr>
              </a:solidFill>
              <a:ln>
                <a:noFill/>
              </a:ln>
              <a:effectLst>
                <a:outerShdw blurRad="63500" sx="102000" sy="102000" algn="ctr" rotWithShape="0">
                  <a:prstClr val="black">
                    <a:alpha val="20000"/>
                  </a:prstClr>
                </a:outerShdw>
              </a:effectLst>
            </c:spPr>
          </c:dPt>
          <c:dPt>
            <c:idx val="1"/>
            <c:bubble3D val="0"/>
            <c:spPr>
              <a:solidFill>
                <a:schemeClr val="accent4">
                  <a:shade val="86000"/>
                </a:schemeClr>
              </a:solidFill>
              <a:ln>
                <a:noFill/>
              </a:ln>
              <a:effectLst>
                <a:outerShdw blurRad="63500" sx="102000" sy="102000" algn="ctr" rotWithShape="0">
                  <a:prstClr val="black">
                    <a:alpha val="20000"/>
                  </a:prstClr>
                </a:outerShdw>
              </a:effectLst>
            </c:spPr>
          </c:dPt>
          <c:dPt>
            <c:idx val="2"/>
            <c:bubble3D val="0"/>
            <c:spPr>
              <a:solidFill>
                <a:schemeClr val="accent4">
                  <a:tint val="86000"/>
                </a:schemeClr>
              </a:solidFill>
              <a:ln>
                <a:noFill/>
              </a:ln>
              <a:effectLst>
                <a:outerShdw blurRad="63500" sx="102000" sy="102000" algn="ctr" rotWithShape="0">
                  <a:prstClr val="black">
                    <a:alpha val="20000"/>
                  </a:prstClr>
                </a:outerShdw>
              </a:effectLst>
            </c:spPr>
          </c:dPt>
          <c:dPt>
            <c:idx val="3"/>
            <c:bubble3D val="0"/>
            <c:spPr>
              <a:solidFill>
                <a:schemeClr val="accent4">
                  <a:tint val="58000"/>
                </a:schemeClr>
              </a:solidFill>
              <a:ln>
                <a:noFill/>
              </a:ln>
              <a:effectLst>
                <a:outerShdw blurRad="63500" sx="102000" sy="102000" algn="ctr" rotWithShape="0">
                  <a:prstClr val="black">
                    <a:alpha val="20000"/>
                  </a:prstClr>
                </a:outerShdw>
              </a:effectLst>
            </c:spPr>
          </c:dPt>
          <c:dLbls>
            <c:dLbl>
              <c:idx val="0"/>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1"/>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2"/>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3"/>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showLeaderLines val="1"/>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Background!$Q$5:$T$5</c:f>
              <c:strCache>
                <c:ptCount val="4"/>
                <c:pt idx="0">
                  <c:v>Yes</c:v>
                </c:pt>
                <c:pt idx="1">
                  <c:v>Maybe</c:v>
                </c:pt>
                <c:pt idx="2">
                  <c:v>No</c:v>
                </c:pt>
                <c:pt idx="3">
                  <c:v>Blank</c:v>
                </c:pt>
              </c:strCache>
            </c:strRef>
          </c:cat>
          <c:val>
            <c:numRef>
              <c:f>Background!$Q$6:$T$6</c:f>
              <c:numCache>
                <c:formatCode>General</c:formatCode>
                <c:ptCount val="4"/>
                <c:pt idx="0">
                  <c:v>0</c:v>
                </c:pt>
                <c:pt idx="1">
                  <c:v>0</c:v>
                </c:pt>
                <c:pt idx="2">
                  <c:v>0</c:v>
                </c:pt>
                <c:pt idx="3">
                  <c:v>27</c:v>
                </c:pt>
              </c:numCache>
            </c:numRef>
          </c:val>
        </c:ser>
        <c:dLbls>
          <c:showLegendKey val="0"/>
          <c:showVal val="0"/>
          <c:showCatName val="0"/>
          <c:showSerName val="0"/>
          <c:showPercent val="1"/>
          <c:showBubbleSize val="0"/>
          <c:showLeaderLines val="1"/>
        </c:dLbls>
        <c:firstSliceAng val="0"/>
      </c:pieChart>
      <c:spPr>
        <a:noFill/>
        <a:ln>
          <a:noFill/>
        </a:ln>
        <a:effectLst/>
      </c:spPr>
    </c:plotArea>
    <c:legend>
      <c:legendPos val="t"/>
      <c:layout/>
      <c:overlay val="0"/>
      <c:spPr>
        <a:noFill/>
        <a:ln>
          <a:noFill/>
        </a:ln>
        <a:effectLst/>
      </c:spPr>
      <c:txPr>
        <a:bodyPr rot="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legend>
    <c:plotVisOnly val="1"/>
    <c:dispBlanksAs val="gap"/>
    <c:showDLblsOverMax val="0"/>
    <c:extLst>
      <c:ext uri="{0b15fc19-7d7d-44ad-8c2d-2c3a37ce22c3}">
        <chartProps xmlns="https://web.wps.cn/et/2018/main" chartId="{d534adc2-818b-4703-bcd1-158560641aa7}"/>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lang="zh-CN" sz="1200" b="1" i="0" u="none" strike="noStrike" kern="1200" cap="all" baseline="0">
                <a:solidFill>
                  <a:srgbClr val="343434"/>
                </a:solidFill>
                <a:latin typeface="+mn-lt"/>
                <a:ea typeface="+mn-ea"/>
                <a:cs typeface="+mn-cs"/>
              </a:defRPr>
            </a:pPr>
            <a:r>
              <a:rPr lang="en-US" sz="1200" b="0" i="0" u="none" strike="noStrike" kern="1200" cap="none" spc="0" normalizeH="0" baseline="0">
                <a:solidFill>
                  <a:srgbClr val="343434"/>
                </a:solidFill>
                <a:latin typeface="Bahnschrift Bold" panose="020B0502040204020203" pitchFamily="34" charset="0"/>
              </a:rPr>
              <a:t>Anticipated Quality of Life Prerequisites &amp; Credits</a:t>
            </a:r>
            <a:endParaRPr lang="en-US" sz="1200" b="0" i="0" u="none" strike="noStrike" kern="1200" cap="none" spc="0" normalizeH="0" baseline="0">
              <a:solidFill>
                <a:srgbClr val="343434"/>
              </a:solidFill>
              <a:latin typeface="Bahnschrift Bold" panose="020B0502040204020203" pitchFamily="34" charset="0"/>
            </a:endParaRPr>
          </a:p>
        </c:rich>
      </c:tx>
      <c:layout/>
      <c:overlay val="0"/>
      <c:spPr>
        <a:noFill/>
        <a:ln>
          <a:noFill/>
        </a:ln>
        <a:effectLst/>
      </c:spPr>
    </c:title>
    <c:autoTitleDeleted val="0"/>
    <c:plotArea>
      <c:layout/>
      <c:pieChart>
        <c:varyColors val="1"/>
        <c:ser>
          <c:idx val="0"/>
          <c:order val="0"/>
          <c:spPr/>
          <c:explosion val="0"/>
          <c:dPt>
            <c:idx val="0"/>
            <c:bubble3D val="0"/>
            <c:spPr>
              <a:solidFill>
                <a:schemeClr val="accent2">
                  <a:shade val="58000"/>
                </a:schemeClr>
              </a:solidFill>
              <a:ln>
                <a:noFill/>
              </a:ln>
              <a:effectLst>
                <a:outerShdw blurRad="63500" sx="102000" sy="102000" algn="ctr" rotWithShape="0">
                  <a:prstClr val="black">
                    <a:alpha val="20000"/>
                  </a:prstClr>
                </a:outerShdw>
              </a:effectLst>
            </c:spPr>
          </c:dPt>
          <c:dPt>
            <c:idx val="1"/>
            <c:bubble3D val="0"/>
            <c:spPr>
              <a:solidFill>
                <a:schemeClr val="accent2">
                  <a:shade val="86000"/>
                </a:schemeClr>
              </a:solidFill>
              <a:ln>
                <a:noFill/>
              </a:ln>
              <a:effectLst>
                <a:outerShdw blurRad="63500" sx="102000" sy="102000" algn="ctr" rotWithShape="0">
                  <a:prstClr val="black">
                    <a:alpha val="20000"/>
                  </a:prstClr>
                </a:outerShdw>
              </a:effectLst>
            </c:spPr>
          </c:dPt>
          <c:dPt>
            <c:idx val="2"/>
            <c:bubble3D val="0"/>
            <c:spPr>
              <a:solidFill>
                <a:schemeClr val="accent2">
                  <a:tint val="86000"/>
                </a:schemeClr>
              </a:solidFill>
              <a:ln>
                <a:noFill/>
              </a:ln>
              <a:effectLst>
                <a:outerShdw blurRad="63500" sx="102000" sy="102000" algn="ctr" rotWithShape="0">
                  <a:prstClr val="black">
                    <a:alpha val="20000"/>
                  </a:prstClr>
                </a:outerShdw>
              </a:effectLst>
            </c:spPr>
          </c:dPt>
          <c:dPt>
            <c:idx val="3"/>
            <c:bubble3D val="0"/>
            <c:spPr>
              <a:solidFill>
                <a:schemeClr val="accent2">
                  <a:tint val="58000"/>
                </a:schemeClr>
              </a:solidFill>
              <a:ln>
                <a:noFill/>
              </a:ln>
              <a:effectLst>
                <a:outerShdw blurRad="63500" sx="102000" sy="102000" algn="ctr" rotWithShape="0">
                  <a:prstClr val="black">
                    <a:alpha val="20000"/>
                  </a:prstClr>
                </a:outerShdw>
              </a:effectLst>
            </c:spPr>
          </c:dPt>
          <c:dLbls>
            <c:dLbl>
              <c:idx val="0"/>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1"/>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2"/>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3"/>
              <c:layout/>
              <c:numFmt formatCode="General" sourceLinked="1"/>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showLeaderLines val="1"/>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Background!$Q$10:$T$10</c:f>
              <c:strCache>
                <c:ptCount val="4"/>
                <c:pt idx="0">
                  <c:v>Yes</c:v>
                </c:pt>
                <c:pt idx="1">
                  <c:v>Maybe</c:v>
                </c:pt>
                <c:pt idx="2">
                  <c:v>No</c:v>
                </c:pt>
                <c:pt idx="3">
                  <c:v>Blank</c:v>
                </c:pt>
              </c:strCache>
            </c:strRef>
          </c:cat>
          <c:val>
            <c:numRef>
              <c:f>Background!$Q$11:$T$11</c:f>
              <c:numCache>
                <c:formatCode>General</c:formatCode>
                <c:ptCount val="4"/>
                <c:pt idx="0">
                  <c:v>0</c:v>
                </c:pt>
                <c:pt idx="1">
                  <c:v>0</c:v>
                </c:pt>
                <c:pt idx="2">
                  <c:v>0</c:v>
                </c:pt>
                <c:pt idx="3">
                  <c:v>20</c:v>
                </c:pt>
              </c:numCache>
            </c:numRef>
          </c:val>
        </c:ser>
        <c:dLbls>
          <c:showLegendKey val="0"/>
          <c:showVal val="0"/>
          <c:showCatName val="0"/>
          <c:showSerName val="0"/>
          <c:showPercent val="1"/>
          <c:showBubbleSize val="0"/>
          <c:showLeaderLines val="1"/>
        </c:dLbls>
        <c:firstSliceAng val="0"/>
      </c:pieChart>
      <c:spPr>
        <a:noFill/>
        <a:ln>
          <a:noFill/>
        </a:ln>
        <a:effectLst/>
      </c:spPr>
    </c:plotArea>
    <c:legend>
      <c:legendPos val="t"/>
      <c:layout/>
      <c:overlay val="0"/>
      <c:spPr>
        <a:noFill/>
        <a:ln>
          <a:noFill/>
        </a:ln>
        <a:effectLst/>
      </c:spPr>
      <c:txPr>
        <a:bodyPr rot="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legend>
    <c:plotVisOnly val="1"/>
    <c:dispBlanksAs val="gap"/>
    <c:showDLblsOverMax val="0"/>
    <c:extLst>
      <c:ext uri="{0b15fc19-7d7d-44ad-8c2d-2c3a37ce22c3}">
        <chartProps xmlns="https://web.wps.cn/et/2018/main" chartId="{df10f73c-c81a-40e1-9597-c1cf5a38bfc0}"/>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lang="zh-CN" sz="1200" b="1" i="0" u="none" strike="noStrike" kern="1200" cap="all" baseline="0">
                <a:solidFill>
                  <a:srgbClr val="343434"/>
                </a:solidFill>
                <a:latin typeface="Bahnschrift Bold" panose="020B0502040204020203" pitchFamily="34" charset="0"/>
                <a:ea typeface="+mn-ea"/>
                <a:cs typeface="+mn-cs"/>
              </a:defRPr>
            </a:pPr>
            <a:r>
              <a:rPr lang="en-US" sz="1200" b="0" i="0" u="none" strike="noStrike" kern="1200" cap="none" spc="0" normalizeH="0" baseline="0">
                <a:solidFill>
                  <a:srgbClr val="343434"/>
                </a:solidFill>
                <a:latin typeface="Bahnschrift Bold" panose="020B0502040204020203" pitchFamily="34" charset="0"/>
              </a:rPr>
              <a:t>Anticipated Ecological Conservation and Restoration Prerequisites &amp; Credits</a:t>
            </a:r>
            <a:endParaRPr lang="en-US" sz="1200" b="0" i="0" u="none" strike="noStrike" kern="1200" cap="none" spc="0" normalizeH="0" baseline="0">
              <a:solidFill>
                <a:srgbClr val="343434"/>
              </a:solidFill>
              <a:latin typeface="Bahnschrift Bold" panose="020B0502040204020203" pitchFamily="34" charset="0"/>
            </a:endParaRPr>
          </a:p>
        </c:rich>
      </c:tx>
      <c:layout/>
      <c:overlay val="0"/>
      <c:spPr>
        <a:noFill/>
        <a:ln>
          <a:noFill/>
        </a:ln>
        <a:effectLst/>
      </c:spPr>
    </c:title>
    <c:autoTitleDeleted val="0"/>
    <c:plotArea>
      <c:layout>
        <c:manualLayout>
          <c:layoutTarget val="inner"/>
          <c:xMode val="edge"/>
          <c:yMode val="edge"/>
          <c:x val="0.321461067366579"/>
          <c:y val="0.25620555248523"/>
          <c:w val="0.415411198600175"/>
          <c:h val="0.692833131786254"/>
        </c:manualLayout>
      </c:layout>
      <c:pieChart>
        <c:varyColors val="1"/>
        <c:ser>
          <c:idx val="0"/>
          <c:order val="0"/>
          <c:spPr/>
          <c:explosion val="0"/>
          <c:dPt>
            <c:idx val="0"/>
            <c:bubble3D val="0"/>
            <c:spPr>
              <a:solidFill>
                <a:schemeClr val="accent3">
                  <a:shade val="58000"/>
                </a:schemeClr>
              </a:solidFill>
              <a:ln>
                <a:noFill/>
              </a:ln>
              <a:effectLst>
                <a:outerShdw blurRad="63500" sx="102000" sy="102000" algn="ctr" rotWithShape="0">
                  <a:prstClr val="black">
                    <a:alpha val="20000"/>
                  </a:prstClr>
                </a:outerShdw>
              </a:effectLst>
            </c:spPr>
          </c:dPt>
          <c:dPt>
            <c:idx val="1"/>
            <c:bubble3D val="0"/>
            <c:spPr>
              <a:solidFill>
                <a:schemeClr val="accent3">
                  <a:shade val="86000"/>
                </a:schemeClr>
              </a:solidFill>
              <a:ln>
                <a:noFill/>
              </a:ln>
              <a:effectLst>
                <a:outerShdw blurRad="63500" sx="102000" sy="102000" algn="ctr" rotWithShape="0">
                  <a:prstClr val="black">
                    <a:alpha val="20000"/>
                  </a:prstClr>
                </a:outerShdw>
              </a:effectLst>
            </c:spPr>
          </c:dPt>
          <c:dPt>
            <c:idx val="2"/>
            <c:bubble3D val="0"/>
            <c:spPr>
              <a:solidFill>
                <a:schemeClr val="accent3">
                  <a:tint val="86000"/>
                </a:schemeClr>
              </a:solidFill>
              <a:ln>
                <a:noFill/>
              </a:ln>
              <a:effectLst>
                <a:outerShdw blurRad="63500" sx="102000" sy="102000" algn="ctr" rotWithShape="0">
                  <a:prstClr val="black">
                    <a:alpha val="20000"/>
                  </a:prstClr>
                </a:outerShdw>
              </a:effectLst>
            </c:spPr>
          </c:dPt>
          <c:dPt>
            <c:idx val="3"/>
            <c:bubble3D val="0"/>
            <c:spPr>
              <a:solidFill>
                <a:schemeClr val="accent3">
                  <a:tint val="58000"/>
                </a:schemeClr>
              </a:solidFill>
              <a:ln>
                <a:noFill/>
              </a:ln>
              <a:effectLst>
                <a:outerShdw blurRad="63500" sx="102000" sy="102000" algn="ctr" rotWithShape="0">
                  <a:prstClr val="black">
                    <a:alpha val="20000"/>
                  </a:prstClr>
                </a:outerShdw>
              </a:effectLst>
            </c:spPr>
          </c:dPt>
          <c:dLbls>
            <c:dLbl>
              <c:idx val="0"/>
              <c:layout/>
              <c:numFmt formatCode="General" sourceLinked="1"/>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1"/>
              <c:layout/>
              <c:numFmt formatCode="General" sourceLinked="1"/>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2"/>
              <c:layout/>
              <c:numFmt formatCode="General" sourceLinked="1"/>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dLbl>
              <c:idx val="3"/>
              <c:layout/>
              <c:numFmt formatCode="General" sourceLinked="1"/>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lang="zh-CN" sz="1200" b="1" i="0" u="none" strike="noStrike" kern="1200" spc="0" baseline="0">
                    <a:solidFill>
                      <a:schemeClr val="bg1"/>
                    </a:solidFill>
                    <a:latin typeface="Bahnschrift Light SemiCondensed" panose="020B0502040204020203" pitchFamily="34" charset="0"/>
                    <a:ea typeface="+mn-ea"/>
                    <a:cs typeface="+mn-cs"/>
                  </a:defRPr>
                </a:pPr>
              </a:p>
            </c:txPr>
            <c:dLblPos val="inEnd"/>
            <c:showLegendKey val="0"/>
            <c:showVal val="1"/>
            <c:showCatName val="0"/>
            <c:showSerName val="0"/>
            <c:showPercent val="0"/>
            <c:showBubbleSize val="0"/>
            <c:showLeaderLines val="1"/>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Background!$Q$14:$T$14</c:f>
              <c:strCache>
                <c:ptCount val="4"/>
                <c:pt idx="0">
                  <c:v>Yes</c:v>
                </c:pt>
                <c:pt idx="1">
                  <c:v>Maybe</c:v>
                </c:pt>
                <c:pt idx="2">
                  <c:v>No</c:v>
                </c:pt>
                <c:pt idx="3">
                  <c:v>Blank</c:v>
                </c:pt>
              </c:strCache>
            </c:strRef>
          </c:cat>
          <c:val>
            <c:numRef>
              <c:f>Background!$Q$15:$T$15</c:f>
              <c:numCache>
                <c:formatCode>General</c:formatCode>
                <c:ptCount val="4"/>
                <c:pt idx="0">
                  <c:v>0</c:v>
                </c:pt>
                <c:pt idx="1">
                  <c:v>0</c:v>
                </c:pt>
                <c:pt idx="2">
                  <c:v>0</c:v>
                </c:pt>
                <c:pt idx="3">
                  <c:v>19</c:v>
                </c:pt>
              </c:numCache>
            </c:numRef>
          </c:val>
        </c:ser>
        <c:dLbls>
          <c:showLegendKey val="0"/>
          <c:showVal val="0"/>
          <c:showCatName val="0"/>
          <c:showSerName val="0"/>
          <c:showPercent val="1"/>
          <c:showBubbleSize val="0"/>
          <c:showLeaderLines val="1"/>
        </c:dLbls>
        <c:firstSliceAng val="0"/>
      </c:pieChart>
      <c:spPr>
        <a:noFill/>
        <a:ln>
          <a:noFill/>
        </a:ln>
        <a:effectLst/>
      </c:spPr>
    </c:plotArea>
    <c:legend>
      <c:legendPos val="t"/>
      <c:layout>
        <c:manualLayout>
          <c:xMode val="edge"/>
          <c:yMode val="edge"/>
          <c:x val="0.334721784776903"/>
          <c:y val="0.164975677553857"/>
          <c:w val="0.341667541557305"/>
          <c:h val="0.0773313342781423"/>
        </c:manualLayout>
      </c:layout>
      <c:overlay val="0"/>
      <c:spPr>
        <a:noFill/>
        <a:ln>
          <a:noFill/>
        </a:ln>
        <a:effectLst/>
      </c:spPr>
      <c:txPr>
        <a:bodyPr rot="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legend>
    <c:plotVisOnly val="1"/>
    <c:dispBlanksAs val="gap"/>
    <c:showDLblsOverMax val="0"/>
    <c:extLst>
      <c:ext uri="{0b15fc19-7d7d-44ad-8c2d-2c3a37ce22c3}">
        <chartProps xmlns="https://web.wps.cn/et/2018/main" chartId="{f3fb22c2-47c8-45c1-9aa9-7ad467a98fdc}"/>
      </c:ext>
    </c:extLst>
  </c:chart>
  <c:spPr>
    <a:solidFill>
      <a:schemeClr val="bg1"/>
    </a:solidFill>
    <a:ln w="9525" cap="flat" cmpd="sng" algn="ctr">
      <a:solidFill>
        <a:schemeClr val="tx1">
          <a:lumMod val="15000"/>
          <a:lumOff val="85000"/>
        </a:schemeClr>
      </a:solidFill>
      <a:round/>
    </a:ln>
    <a:effectLst/>
  </c:spPr>
  <c:txPr>
    <a:bodyPr/>
    <a:lstStyle/>
    <a:p>
      <a:pPr>
        <a:defRPr lang="zh-CN"/>
      </a:pP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lang="zh-CN" sz="2000" b="0" i="0" u="none" strike="noStrike" kern="1200" cap="none" spc="0" normalizeH="0" baseline="0">
                <a:solidFill>
                  <a:srgbClr val="343434"/>
                </a:solidFill>
                <a:latin typeface="+mj-lt"/>
                <a:ea typeface="+mj-ea"/>
                <a:cs typeface="+mj-cs"/>
              </a:defRPr>
            </a:pPr>
            <a:r>
              <a:rPr lang="en-US" sz="1400">
                <a:latin typeface="Bahnschrift Bold" panose="020B0502040204020203" pitchFamily="34" charset="0"/>
              </a:rPr>
              <a:t>Total Anticipated Points by Credit Category</a:t>
            </a:r>
            <a:endParaRPr lang="en-US" sz="1400">
              <a:latin typeface="Bahnschrift Bold" panose="020B0502040204020203" pitchFamily="34" charset="0"/>
            </a:endParaRPr>
          </a:p>
        </c:rich>
      </c:tx>
      <c:layout/>
      <c:overlay val="0"/>
      <c:spPr>
        <a:noFill/>
        <a:ln>
          <a:noFill/>
        </a:ln>
        <a:effectLst/>
      </c:spPr>
    </c:title>
    <c:autoTitleDeleted val="0"/>
    <c:plotArea>
      <c:layout>
        <c:manualLayout>
          <c:layoutTarget val="inner"/>
          <c:xMode val="edge"/>
          <c:yMode val="edge"/>
          <c:x val="0.410593613298338"/>
          <c:y val="0.215824682814302"/>
          <c:w val="0.553232720909886"/>
          <c:h val="0.67684712421328"/>
        </c:manualLayout>
      </c:layout>
      <c:barChart>
        <c:barDir val="bar"/>
        <c:grouping val="clustered"/>
        <c:varyColors val="0"/>
        <c:ser>
          <c:idx val="0"/>
          <c:order val="0"/>
          <c:tx>
            <c:strRef>
              <c:f>Background!$F$15</c:f>
              <c:strCache>
                <c:ptCount val="1"/>
                <c:pt idx="0">
                  <c:v>Total Anticipated Points</c:v>
                </c:pt>
              </c:strCache>
            </c:strRef>
          </c:tx>
          <c:spPr>
            <a:solidFill>
              <a:schemeClr val="accent3"/>
            </a:solidFill>
            <a:ln>
              <a:noFill/>
            </a:ln>
            <a:effectLst/>
          </c:spPr>
          <c:invertIfNegative val="0"/>
          <c:dLbls>
            <c:delete val="1"/>
          </c:dLbls>
          <c:cat>
            <c:strRef>
              <c:f>Background!$A$18:$A$25</c:f>
              <c:strCache>
                <c:ptCount val="8"/>
                <c:pt idx="0">
                  <c:v>Integrative Process, Planning and Assessments (IP)</c:v>
                </c:pt>
                <c:pt idx="1">
                  <c:v>Location and Transportation (LT)</c:v>
                </c:pt>
                <c:pt idx="2">
                  <c:v>Sustainable Sites (SS)</c:v>
                </c:pt>
                <c:pt idx="3">
                  <c:v>Water Efficiency (WE)</c:v>
                </c:pt>
                <c:pt idx="4">
                  <c:v>Energy and Atmosphere (EA)</c:v>
                </c:pt>
                <c:pt idx="5">
                  <c:v>Materials and Resources (MR)</c:v>
                </c:pt>
                <c:pt idx="6">
                  <c:v>Indoor Environmental Quality (EQ)</c:v>
                </c:pt>
                <c:pt idx="7">
                  <c:v>Project Priorities (PR)</c:v>
                </c:pt>
              </c:strCache>
            </c:strRef>
          </c:cat>
          <c:val>
            <c:numRef>
              <c:f>Background!$F$18:$F$25</c:f>
              <c:numCache>
                <c:formatCode>General</c:formatCode>
                <c:ptCount val="8"/>
                <c:pt idx="0">
                  <c:v>0</c:v>
                </c:pt>
                <c:pt idx="1">
                  <c:v>0</c:v>
                </c:pt>
                <c:pt idx="2">
                  <c:v>0</c:v>
                </c:pt>
                <c:pt idx="3">
                  <c:v>0</c:v>
                </c:pt>
                <c:pt idx="4">
                  <c:v>0</c:v>
                </c:pt>
                <c:pt idx="5">
                  <c:v>0</c:v>
                </c:pt>
                <c:pt idx="6">
                  <c:v>0</c:v>
                </c:pt>
                <c:pt idx="7">
                  <c:v>0</c:v>
                </c:pt>
              </c:numCache>
            </c:numRef>
          </c:val>
        </c:ser>
        <c:dLbls>
          <c:showLegendKey val="0"/>
          <c:showVal val="0"/>
          <c:showCatName val="0"/>
          <c:showSerName val="0"/>
          <c:showPercent val="0"/>
          <c:showBubbleSize val="0"/>
        </c:dLbls>
        <c:gapWidth val="269"/>
        <c:overlap val="-20"/>
        <c:axId val="948480928"/>
        <c:axId val="948480448"/>
      </c:barChart>
      <c:catAx>
        <c:axId val="948480928"/>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zh-CN" sz="1000" b="0" i="0" u="none" strike="noStrike" kern="1200" cap="none" spc="0" normalizeH="0" baseline="0">
                <a:solidFill>
                  <a:srgbClr val="343434"/>
                </a:solidFill>
                <a:latin typeface="Bahnschrift Light SemiCondensed" panose="020B0502040204020203" pitchFamily="34" charset="0"/>
                <a:ea typeface="+mn-ea"/>
                <a:cs typeface="+mn-cs"/>
              </a:defRPr>
            </a:pPr>
          </a:p>
        </c:txPr>
        <c:crossAx val="948480448"/>
        <c:crosses val="autoZero"/>
        <c:auto val="1"/>
        <c:lblAlgn val="ctr"/>
        <c:lblOffset val="100"/>
        <c:noMultiLvlLbl val="0"/>
      </c:catAx>
      <c:valAx>
        <c:axId val="94848044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crossAx val="948480928"/>
        <c:crosses val="autoZero"/>
        <c:crossBetween val="between"/>
      </c:valAx>
      <c:spPr>
        <a:noFill/>
        <a:ln>
          <a:noFill/>
        </a:ln>
        <a:effectLst/>
      </c:spPr>
    </c:plotArea>
    <c:plotVisOnly val="1"/>
    <c:dispBlanksAs val="gap"/>
    <c:showDLblsOverMax val="0"/>
    <c:extLst>
      <c:ext uri="{0b15fc19-7d7d-44ad-8c2d-2c3a37ce22c3}">
        <chartProps xmlns="https://web.wps.cn/et/2018/main" chartId="{c7313c77-2bc1-4b7a-adc4-063037068bba}"/>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lang="zh-CN" sz="1400" b="0" i="0" u="none" strike="noStrike" kern="1200" cap="none" spc="0" normalizeH="0" baseline="0">
                <a:solidFill>
                  <a:srgbClr val="343434"/>
                </a:solidFill>
                <a:latin typeface="Bahnschrift Bold" panose="020B0502040204020203" pitchFamily="34" charset="0"/>
                <a:ea typeface="+mj-ea"/>
                <a:cs typeface="+mj-cs"/>
              </a:defRPr>
            </a:pPr>
            <a:r>
              <a:rPr lang="en-US" sz="1400" b="0">
                <a:latin typeface="Bahnschrift Bold" panose="020B0502040204020203" pitchFamily="34" charset="0"/>
              </a:rPr>
              <a:t>Total Possible Points by</a:t>
            </a:r>
            <a:r>
              <a:rPr lang="en-US" sz="1400" b="0" baseline="0">
                <a:latin typeface="Bahnschrift Bold" panose="020B0502040204020203" pitchFamily="34" charset="0"/>
              </a:rPr>
              <a:t> Credit Category</a:t>
            </a:r>
            <a:endParaRPr lang="en-US" sz="1400" b="0">
              <a:latin typeface="Bahnschrift Bold" panose="020B0502040204020203" pitchFamily="34" charset="0"/>
            </a:endParaRPr>
          </a:p>
        </c:rich>
      </c:tx>
      <c:layout/>
      <c:overlay val="0"/>
      <c:spPr>
        <a:noFill/>
        <a:ln>
          <a:noFill/>
        </a:ln>
        <a:effectLst/>
      </c:spPr>
    </c:title>
    <c:autoTitleDeleted val="0"/>
    <c:plotArea>
      <c:layout/>
      <c:barChart>
        <c:barDir val="bar"/>
        <c:grouping val="clustered"/>
        <c:varyColors val="0"/>
        <c:ser>
          <c:idx val="0"/>
          <c:order val="0"/>
          <c:tx>
            <c:strRef>
              <c:f>Background!$E$15</c:f>
              <c:strCache>
                <c:ptCount val="1"/>
                <c:pt idx="0">
                  <c:v>Total Possible Points</c:v>
                </c:pt>
              </c:strCache>
            </c:strRef>
          </c:tx>
          <c:spPr>
            <a:solidFill>
              <a:schemeClr val="dk1">
                <a:tint val="88500"/>
              </a:schemeClr>
            </a:solidFill>
            <a:ln>
              <a:noFill/>
            </a:ln>
            <a:effectLst/>
          </c:spPr>
          <c:invertIfNegative val="0"/>
          <c:dLbls>
            <c:delete val="1"/>
          </c:dLbls>
          <c:cat>
            <c:strRef>
              <c:f>Background!$A$18:$A$25</c:f>
              <c:strCache>
                <c:ptCount val="8"/>
                <c:pt idx="0">
                  <c:v>Integrative Process, Planning and Assessments (IP)</c:v>
                </c:pt>
                <c:pt idx="1">
                  <c:v>Location and Transportation (LT)</c:v>
                </c:pt>
                <c:pt idx="2">
                  <c:v>Sustainable Sites (SS)</c:v>
                </c:pt>
                <c:pt idx="3">
                  <c:v>Water Efficiency (WE)</c:v>
                </c:pt>
                <c:pt idx="4">
                  <c:v>Energy and Atmosphere (EA)</c:v>
                </c:pt>
                <c:pt idx="5">
                  <c:v>Materials and Resources (MR)</c:v>
                </c:pt>
                <c:pt idx="6">
                  <c:v>Indoor Environmental Quality (EQ)</c:v>
                </c:pt>
                <c:pt idx="7">
                  <c:v>Project Priorities (PR)</c:v>
                </c:pt>
              </c:strCache>
            </c:strRef>
          </c:cat>
          <c:val>
            <c:numRef>
              <c:f>Background!$E$18:$E$25</c:f>
              <c:numCache>
                <c:formatCode>General</c:formatCode>
                <c:ptCount val="8"/>
                <c:pt idx="0">
                  <c:v>1</c:v>
                </c:pt>
                <c:pt idx="1">
                  <c:v>15</c:v>
                </c:pt>
                <c:pt idx="2">
                  <c:v>11</c:v>
                </c:pt>
                <c:pt idx="3">
                  <c:v>9</c:v>
                </c:pt>
                <c:pt idx="4">
                  <c:v>33</c:v>
                </c:pt>
                <c:pt idx="5">
                  <c:v>18</c:v>
                </c:pt>
                <c:pt idx="6">
                  <c:v>13</c:v>
                </c:pt>
                <c:pt idx="7">
                  <c:v>10</c:v>
                </c:pt>
              </c:numCache>
            </c:numRef>
          </c:val>
        </c:ser>
        <c:dLbls>
          <c:showLegendKey val="0"/>
          <c:showVal val="0"/>
          <c:showCatName val="0"/>
          <c:showSerName val="0"/>
          <c:showPercent val="0"/>
          <c:showBubbleSize val="0"/>
        </c:dLbls>
        <c:gapWidth val="269"/>
        <c:overlap val="-20"/>
        <c:axId val="948480928"/>
        <c:axId val="948480448"/>
      </c:barChart>
      <c:catAx>
        <c:axId val="948480928"/>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zh-CN" sz="1000" b="0" i="0" u="none" strike="noStrike" kern="1200" cap="none" spc="0" normalizeH="0" baseline="0">
                <a:solidFill>
                  <a:srgbClr val="343434"/>
                </a:solidFill>
                <a:latin typeface="Bahnschrift Light SemiCondensed" panose="020B0502040204020203" pitchFamily="34" charset="0"/>
                <a:ea typeface="+mn-ea"/>
                <a:cs typeface="+mn-cs"/>
              </a:defRPr>
            </a:pPr>
          </a:p>
        </c:txPr>
        <c:crossAx val="948480448"/>
        <c:crosses val="autoZero"/>
        <c:auto val="1"/>
        <c:lblAlgn val="ctr"/>
        <c:lblOffset val="100"/>
        <c:noMultiLvlLbl val="0"/>
      </c:catAx>
      <c:valAx>
        <c:axId val="948480448"/>
        <c:scaling>
          <c:orientation val="minMax"/>
          <c:max val="35"/>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solidFill>
                  <a:srgbClr val="343434"/>
                </a:solidFill>
                <a:latin typeface="Bahnschrift Light SemiCondensed" panose="020B0502040204020203" pitchFamily="34" charset="0"/>
                <a:ea typeface="+mn-ea"/>
                <a:cs typeface="+mn-cs"/>
              </a:defRPr>
            </a:pPr>
          </a:p>
        </c:txPr>
        <c:crossAx val="948480928"/>
        <c:crosses val="autoZero"/>
        <c:crossBetween val="between"/>
      </c:valAx>
      <c:spPr>
        <a:noFill/>
        <a:ln>
          <a:noFill/>
        </a:ln>
        <a:effectLst/>
      </c:spPr>
    </c:plotArea>
    <c:plotVisOnly val="1"/>
    <c:dispBlanksAs val="gap"/>
    <c:showDLblsOverMax val="0"/>
    <c:extLst>
      <c:ext uri="{0b15fc19-7d7d-44ad-8c2d-2c3a37ce22c3}">
        <chartProps xmlns="https://web.wps.cn/et/2018/main" chartId="{074a5da1-db41-4f12-9e15-411fba2b600e}"/>
      </c:ext>
    </c:extLst>
  </c:chart>
  <c:spPr>
    <a:solidFill>
      <a:schemeClr val="bg1"/>
    </a:solidFill>
    <a:ln w="9525" cap="flat" cmpd="sng" algn="ctr">
      <a:solidFill>
        <a:schemeClr val="tx1">
          <a:lumMod val="15000"/>
          <a:lumOff val="85000"/>
        </a:schemeClr>
      </a:solidFill>
      <a:round/>
    </a:ln>
    <a:effectLst/>
  </c:spPr>
  <c:txPr>
    <a:bodyPr/>
    <a:lstStyle/>
    <a:p>
      <a:pPr>
        <a:defRPr lang="zh-CN">
          <a:solidFill>
            <a:srgbClr val="343434"/>
          </a:solidFill>
        </a:defRPr>
      </a:pP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Reversed" id="23">
  <a:schemeClr val="accent3"/>
</cs:colorStyle>
</file>

<file path=xl/charts/colors3.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colors4.xml><?xml version="1.0" encoding="utf-8"?>
<cs:colorStyle xmlns:cs="http://schemas.microsoft.com/office/drawing/2012/chartStyle" xmlns:a="http://schemas.openxmlformats.org/drawingml/2006/main" meth="withinLinear" id="17">
  <a:schemeClr val="accent4"/>
</cs:colorStyle>
</file>

<file path=xl/charts/colors5.xml><?xml version="1.0" encoding="utf-8"?>
<cs:colorStyle xmlns:cs="http://schemas.microsoft.com/office/drawing/2012/chartStyle" xmlns:a="http://schemas.openxmlformats.org/drawingml/2006/main" meth="withinLinear" id="15">
  <a:schemeClr val="accent2"/>
</cs:colorStyle>
</file>

<file path=xl/charts/colors6.xml><?xml version="1.0" encoding="utf-8"?>
<cs:colorStyle xmlns:cs="http://schemas.microsoft.com/office/drawing/2012/chartStyle" xmlns:a="http://schemas.openxmlformats.org/drawingml/2006/main" meth="withinLinear" id="16">
  <a:schemeClr val="accent3"/>
</cs:colorStyle>
</file>

<file path=xl/charts/colors7.xml><?xml version="1.0" encoding="utf-8"?>
<cs:colorStyle xmlns:cs="http://schemas.microsoft.com/office/drawing/2012/chartStyle" xmlns:a="http://schemas.openxmlformats.org/drawingml/2006/main" meth="withinLinear" id="16">
  <a:schemeClr val="accent3"/>
</cs:colorStyle>
</file>

<file path=xl/charts/colors8.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style1.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7" Type="http://schemas.openxmlformats.org/officeDocument/2006/relationships/chart" Target="../charts/chart7.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9</xdr:col>
      <xdr:colOff>27257</xdr:colOff>
      <xdr:row>1</xdr:row>
      <xdr:rowOff>330645</xdr:rowOff>
    </xdr:from>
    <xdr:to>
      <xdr:col>10</xdr:col>
      <xdr:colOff>322532</xdr:colOff>
      <xdr:row>1</xdr:row>
      <xdr:rowOff>626682</xdr:rowOff>
    </xdr:to>
    <xdr:pic>
      <xdr:nvPicPr>
        <xdr:cNvPr id="2" name="Picture 1"/>
        <xdr:cNvPicPr/>
      </xdr:nvPicPr>
      <xdr:blipFill>
        <a:blip r:embed="rId1" cstate="print">
          <a:extLst>
            <a:ext uri="{28A0092B-C50C-407E-A947-70E740481C1C}">
              <a14:useLocalDpi xmlns:a14="http://schemas.microsoft.com/office/drawing/2010/main" val="0"/>
            </a:ext>
          </a:extLst>
        </a:blip>
        <a:stretch>
          <a:fillRect/>
        </a:stretch>
      </xdr:blipFill>
      <xdr:spPr>
        <a:xfrm>
          <a:off x="6801485" y="501650"/>
          <a:ext cx="972820" cy="29591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436245</xdr:colOff>
      <xdr:row>19</xdr:row>
      <xdr:rowOff>59055</xdr:rowOff>
    </xdr:from>
    <xdr:to>
      <xdr:col>11</xdr:col>
      <xdr:colOff>588645</xdr:colOff>
      <xdr:row>34</xdr:row>
      <xdr:rowOff>85725</xdr:rowOff>
    </xdr:to>
    <xdr:graphicFrame>
      <xdr:nvGraphicFramePr>
        <xdr:cNvPr id="2" name="Chart 1"/>
        <xdr:cNvGraphicFramePr/>
      </xdr:nvGraphicFramePr>
      <xdr:xfrm>
        <a:off x="436245" y="3760470"/>
        <a:ext cx="7605395" cy="259842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601979</xdr:colOff>
      <xdr:row>19</xdr:row>
      <xdr:rowOff>49530</xdr:rowOff>
    </xdr:from>
    <xdr:to>
      <xdr:col>23</xdr:col>
      <xdr:colOff>144779</xdr:colOff>
      <xdr:row>34</xdr:row>
      <xdr:rowOff>76200</xdr:rowOff>
    </xdr:to>
    <xdr:graphicFrame>
      <xdr:nvGraphicFramePr>
        <xdr:cNvPr id="3" name="Chart 2"/>
        <xdr:cNvGraphicFramePr/>
      </xdr:nvGraphicFramePr>
      <xdr:xfrm>
        <a:off x="8054340" y="3750945"/>
        <a:ext cx="7673340" cy="259842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460057</xdr:colOff>
      <xdr:row>4</xdr:row>
      <xdr:rowOff>116205</xdr:rowOff>
    </xdr:from>
    <xdr:to>
      <xdr:col>23</xdr:col>
      <xdr:colOff>155257</xdr:colOff>
      <xdr:row>19</xdr:row>
      <xdr:rowOff>59055</xdr:rowOff>
    </xdr:to>
    <xdr:graphicFrame>
      <xdr:nvGraphicFramePr>
        <xdr:cNvPr id="6" name="Chart 5"/>
        <xdr:cNvGraphicFramePr/>
      </xdr:nvGraphicFramePr>
      <xdr:xfrm>
        <a:off x="10622915" y="1112520"/>
        <a:ext cx="5115560" cy="264795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424815</xdr:colOff>
      <xdr:row>34</xdr:row>
      <xdr:rowOff>102860</xdr:rowOff>
    </xdr:from>
    <xdr:to>
      <xdr:col>8</xdr:col>
      <xdr:colOff>120015</xdr:colOff>
      <xdr:row>47</xdr:row>
      <xdr:rowOff>114290</xdr:rowOff>
    </xdr:to>
    <xdr:graphicFrame>
      <xdr:nvGraphicFramePr>
        <xdr:cNvPr id="7" name="Chart 6"/>
        <xdr:cNvGraphicFramePr/>
      </xdr:nvGraphicFramePr>
      <xdr:xfrm>
        <a:off x="424815" y="6375400"/>
        <a:ext cx="5115560" cy="277368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130011</xdr:colOff>
      <xdr:row>34</xdr:row>
      <xdr:rowOff>97146</xdr:rowOff>
    </xdr:from>
    <xdr:to>
      <xdr:col>15</xdr:col>
      <xdr:colOff>434811</xdr:colOff>
      <xdr:row>47</xdr:row>
      <xdr:rowOff>104766</xdr:rowOff>
    </xdr:to>
    <xdr:graphicFrame>
      <xdr:nvGraphicFramePr>
        <xdr:cNvPr id="8" name="Chart 7"/>
        <xdr:cNvGraphicFramePr/>
      </xdr:nvGraphicFramePr>
      <xdr:xfrm>
        <a:off x="5549900" y="6369685"/>
        <a:ext cx="5047615" cy="276987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447670</xdr:colOff>
      <xdr:row>34</xdr:row>
      <xdr:rowOff>87625</xdr:rowOff>
    </xdr:from>
    <xdr:to>
      <xdr:col>23</xdr:col>
      <xdr:colOff>142870</xdr:colOff>
      <xdr:row>47</xdr:row>
      <xdr:rowOff>93340</xdr:rowOff>
    </xdr:to>
    <xdr:graphicFrame>
      <xdr:nvGraphicFramePr>
        <xdr:cNvPr id="9" name="Chart 8"/>
        <xdr:cNvGraphicFramePr/>
      </xdr:nvGraphicFramePr>
      <xdr:xfrm>
        <a:off x="10610215" y="6360160"/>
        <a:ext cx="5115560" cy="2767965"/>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468154</xdr:colOff>
      <xdr:row>4</xdr:row>
      <xdr:rowOff>110490</xdr:rowOff>
    </xdr:from>
    <xdr:to>
      <xdr:col>8</xdr:col>
      <xdr:colOff>163354</xdr:colOff>
      <xdr:row>19</xdr:row>
      <xdr:rowOff>47625</xdr:rowOff>
    </xdr:to>
    <xdr:graphicFrame>
      <xdr:nvGraphicFramePr>
        <xdr:cNvPr id="10" name="Chart 9"/>
        <xdr:cNvGraphicFramePr/>
      </xdr:nvGraphicFramePr>
      <xdr:xfrm>
        <a:off x="467995" y="1106805"/>
        <a:ext cx="5115560" cy="2642235"/>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144780</xdr:colOff>
      <xdr:row>4</xdr:row>
      <xdr:rowOff>116205</xdr:rowOff>
    </xdr:from>
    <xdr:to>
      <xdr:col>15</xdr:col>
      <xdr:colOff>449580</xdr:colOff>
      <xdr:row>19</xdr:row>
      <xdr:rowOff>53340</xdr:rowOff>
    </xdr:to>
    <xdr:graphicFrame>
      <xdr:nvGraphicFramePr>
        <xdr:cNvPr id="11" name="Chart 10"/>
        <xdr:cNvGraphicFramePr/>
      </xdr:nvGraphicFramePr>
      <xdr:xfrm>
        <a:off x="5565140" y="1112520"/>
        <a:ext cx="5047615" cy="2642235"/>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LEED v5 Theme">
  <a:themeElements>
    <a:clrScheme name="LEED v5 colors">
      <a:dk1>
        <a:srgbClr val="684659"/>
      </a:dk1>
      <a:lt1>
        <a:srgbClr val="FFFFFF"/>
      </a:lt1>
      <a:dk2>
        <a:srgbClr val="004961"/>
      </a:dk2>
      <a:lt2>
        <a:srgbClr val="7E8AA2"/>
      </a:lt2>
      <a:accent1>
        <a:srgbClr val="952713"/>
      </a:accent1>
      <a:accent2>
        <a:srgbClr val="B87400"/>
      </a:accent2>
      <a:accent3>
        <a:srgbClr val="536426"/>
      </a:accent3>
      <a:accent4>
        <a:srgbClr val="006570"/>
      </a:accent4>
      <a:accent5>
        <a:srgbClr val="C75127"/>
      </a:accent5>
      <a:accent6>
        <a:srgbClr val="7C4901"/>
      </a:accent6>
      <a:hlink>
        <a:srgbClr val="004861"/>
      </a:hlink>
      <a:folHlink>
        <a:srgbClr val="674659"/>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18"/>
  <sheetViews>
    <sheetView topLeftCell="A5" workbookViewId="0">
      <selection activeCell="B2" sqref="B2:K2"/>
    </sheetView>
  </sheetViews>
  <sheetFormatPr defaultColWidth="9" defaultRowHeight="13.5"/>
  <cols>
    <col min="1" max="2" width="8.89166666666667" style="86"/>
    <col min="3" max="4" width="13.3333333333333" style="86" customWidth="1"/>
    <col min="5" max="16384" width="8.89166666666667" style="86"/>
  </cols>
  <sheetData>
    <row r="2" ht="75" customHeight="1" spans="1:12">
      <c r="B2" s="286" t="s">
        <v>0</v>
      </c>
      <c r="C2" s="287"/>
      <c r="D2" s="287"/>
      <c r="E2" s="287"/>
      <c r="F2" s="287"/>
      <c r="G2" s="287"/>
      <c r="H2" s="287"/>
      <c r="I2" s="287"/>
      <c r="J2" s="287"/>
      <c r="K2" s="288"/>
    </row>
    <row r="3" ht="34.8" customHeight="1" spans="1:12">
      <c r="B3" s="289"/>
      <c r="C3" s="290" t="s">
        <v>1</v>
      </c>
      <c r="D3" s="290"/>
      <c r="E3" s="291"/>
      <c r="F3" s="292" t="s">
        <v>2</v>
      </c>
      <c r="G3" s="292"/>
      <c r="H3" s="292"/>
      <c r="I3" s="292"/>
      <c r="J3" s="292"/>
      <c r="K3" s="293"/>
      <c r="L3" s="294"/>
    </row>
    <row r="4" ht="34.8" customHeight="1" spans="1:12">
      <c r="B4" s="295"/>
      <c r="C4" s="296" t="s">
        <v>3</v>
      </c>
      <c r="D4" s="296"/>
      <c r="E4" s="297"/>
      <c r="F4" s="298" t="s">
        <v>4</v>
      </c>
      <c r="G4" s="298"/>
      <c r="H4" s="298"/>
      <c r="I4" s="298"/>
      <c r="J4" s="298"/>
      <c r="K4" s="299"/>
      <c r="L4" s="294"/>
    </row>
    <row r="5" ht="34.8" customHeight="1" spans="1:12">
      <c r="B5" s="295"/>
      <c r="C5" s="296" t="s">
        <v>5</v>
      </c>
      <c r="D5" s="296"/>
      <c r="E5" s="297"/>
      <c r="F5" s="298" t="s">
        <v>6</v>
      </c>
      <c r="G5" s="298"/>
      <c r="H5" s="298"/>
      <c r="I5" s="298"/>
      <c r="J5" s="298"/>
      <c r="K5" s="299"/>
      <c r="L5" s="294"/>
    </row>
    <row r="6" ht="21.6" customHeight="1" spans="1:12">
      <c r="B6" s="295"/>
      <c r="C6" s="300"/>
      <c r="D6" s="300"/>
      <c r="E6" s="300"/>
      <c r="F6" s="300"/>
      <c r="G6" s="300"/>
      <c r="H6" s="300"/>
      <c r="I6" s="300"/>
      <c r="J6" s="300"/>
      <c r="K6" s="301"/>
      <c r="L6" s="294"/>
    </row>
    <row r="7" spans="1:12">
      <c r="B7" s="302"/>
      <c r="C7" s="303" t="s">
        <v>7</v>
      </c>
      <c r="D7" s="303"/>
      <c r="E7" s="303"/>
      <c r="F7" s="303"/>
      <c r="G7" s="303"/>
      <c r="H7" s="303"/>
      <c r="I7" s="303"/>
      <c r="J7" s="303"/>
      <c r="K7" s="304"/>
      <c r="L7" s="294"/>
    </row>
    <row r="8" spans="1:12">
      <c r="B8" s="295"/>
      <c r="C8" s="305" t="s">
        <v>8</v>
      </c>
      <c r="D8" s="305"/>
      <c r="E8" s="305"/>
      <c r="F8" s="305"/>
      <c r="G8" s="305"/>
      <c r="H8" s="305"/>
      <c r="I8" s="305"/>
      <c r="J8" s="305"/>
      <c r="K8" s="306"/>
      <c r="L8" s="294"/>
    </row>
    <row r="9" ht="28.2" customHeight="1" spans="1:12">
      <c r="B9" s="295"/>
      <c r="C9" s="305" t="s">
        <v>9</v>
      </c>
      <c r="D9" s="305"/>
      <c r="E9" s="305"/>
      <c r="F9" s="305"/>
      <c r="G9" s="305"/>
      <c r="H9" s="305"/>
      <c r="I9" s="305"/>
      <c r="J9" s="305"/>
      <c r="K9" s="306"/>
      <c r="L9" s="294"/>
    </row>
    <row r="10" ht="21" customHeight="1" spans="1:12">
      <c r="B10" s="295"/>
      <c r="C10" s="307"/>
      <c r="D10" s="305" t="s">
        <v>10</v>
      </c>
      <c r="E10" s="305"/>
      <c r="F10" s="305"/>
      <c r="G10" s="305"/>
      <c r="H10" s="305"/>
      <c r="I10" s="305"/>
      <c r="J10" s="305"/>
      <c r="K10" s="306"/>
      <c r="L10" s="294"/>
    </row>
    <row r="11" ht="21" customHeight="1" spans="1:12">
      <c r="B11" s="295"/>
      <c r="C11" s="307"/>
      <c r="D11" s="305" t="s">
        <v>11</v>
      </c>
      <c r="E11" s="305"/>
      <c r="F11" s="305"/>
      <c r="G11" s="305"/>
      <c r="H11" s="305"/>
      <c r="I11" s="305"/>
      <c r="J11" s="305"/>
      <c r="K11" s="306"/>
      <c r="L11" s="294"/>
    </row>
    <row r="12" ht="21" customHeight="1" spans="1:12">
      <c r="B12" s="302"/>
      <c r="C12" s="307"/>
      <c r="D12" s="305" t="s">
        <v>12</v>
      </c>
      <c r="E12" s="305"/>
      <c r="F12" s="305"/>
      <c r="G12" s="305"/>
      <c r="H12" s="305"/>
      <c r="I12" s="305"/>
      <c r="J12" s="305"/>
      <c r="K12" s="306"/>
      <c r="L12" s="294"/>
    </row>
    <row r="13" ht="33" customHeight="1" spans="1:12">
      <c r="B13" s="302"/>
      <c r="C13" s="305" t="s">
        <v>13</v>
      </c>
      <c r="D13" s="305"/>
      <c r="E13" s="305"/>
      <c r="F13" s="305"/>
      <c r="G13" s="305"/>
      <c r="H13" s="305"/>
      <c r="I13" s="305"/>
      <c r="J13" s="305"/>
      <c r="K13" s="306"/>
      <c r="L13" s="294"/>
    </row>
    <row r="14" ht="33" customHeight="1" spans="1:12">
      <c r="B14" s="302"/>
      <c r="C14" s="305" t="s">
        <v>14</v>
      </c>
      <c r="D14" s="305"/>
      <c r="E14" s="305"/>
      <c r="F14" s="305"/>
      <c r="G14" s="305"/>
      <c r="H14" s="305"/>
      <c r="I14" s="305"/>
      <c r="J14" s="305"/>
      <c r="K14" s="306"/>
      <c r="L14" s="294"/>
    </row>
    <row r="15" ht="28.8" customHeight="1" spans="1:12">
      <c r="B15" s="295"/>
      <c r="C15" s="305" t="s">
        <v>15</v>
      </c>
      <c r="D15" s="305"/>
      <c r="E15" s="305"/>
      <c r="F15" s="305"/>
      <c r="G15" s="305"/>
      <c r="H15" s="305"/>
      <c r="I15" s="305"/>
      <c r="J15" s="305"/>
      <c r="K15" s="306"/>
      <c r="L15" s="294"/>
    </row>
    <row r="16" ht="45.6" customHeight="1" spans="1:12">
      <c r="A16" s="308"/>
      <c r="B16" s="295"/>
      <c r="C16" s="303" t="s">
        <v>16</v>
      </c>
      <c r="D16" s="303"/>
      <c r="E16" s="303"/>
      <c r="F16" s="303"/>
      <c r="G16" s="303"/>
      <c r="H16" s="303"/>
      <c r="I16" s="303"/>
      <c r="J16" s="303"/>
      <c r="K16" s="304"/>
      <c r="L16" s="309"/>
    </row>
    <row r="17" ht="27" spans="1:12">
      <c r="A17" s="91"/>
      <c r="B17" s="310"/>
      <c r="C17" s="311"/>
      <c r="D17" s="311"/>
      <c r="E17" s="311"/>
      <c r="F17" s="311"/>
      <c r="G17" s="311"/>
      <c r="H17" s="311"/>
      <c r="I17" s="311"/>
      <c r="J17" s="311"/>
      <c r="K17" s="312"/>
      <c r="L17" s="93"/>
    </row>
    <row r="18" ht="14.25" spans="1:12">
      <c r="A18" s="154"/>
      <c r="B18" s="313"/>
      <c r="C18" s="313"/>
      <c r="D18" s="313"/>
      <c r="E18" s="313"/>
      <c r="F18" s="313"/>
      <c r="G18" s="313"/>
      <c r="H18" s="313"/>
      <c r="I18" s="313"/>
      <c r="J18" s="313"/>
      <c r="K18" s="313"/>
    </row>
  </sheetData>
  <sheetProtection algorithmName="SHA-512" hashValue="0hvJY2QwhRdZI1d8R7AOJsQUlTNXxH4y2EAbLmwrxQPmeBNT788aETa9r09XtEZ4CarV97ZtvaBfQRrceWOnLg==" saltValue="fpXv+RguV2ySB/siJIwxbA==" spinCount="100000" sheet="1" objects="1" scenarios="1"/>
  <mergeCells count="17">
    <mergeCell ref="B2:K2"/>
    <mergeCell ref="C3:D3"/>
    <mergeCell ref="F3:K3"/>
    <mergeCell ref="C4:D4"/>
    <mergeCell ref="F4:K4"/>
    <mergeCell ref="C5:D5"/>
    <mergeCell ref="F5:K5"/>
    <mergeCell ref="C7:K7"/>
    <mergeCell ref="C8:K8"/>
    <mergeCell ref="C9:K9"/>
    <mergeCell ref="D10:K10"/>
    <mergeCell ref="D11:K11"/>
    <mergeCell ref="D12:K12"/>
    <mergeCell ref="C13:K13"/>
    <mergeCell ref="C14:K14"/>
    <mergeCell ref="C15:K15"/>
    <mergeCell ref="C16:K16"/>
  </mergeCells>
  <pageMargins left="0.7" right="0.7" top="0.75" bottom="0.75" header="0.3" footer="0.3"/>
  <pageSetup paperSize="1" scale="85" fitToWidth="0" fitToHeight="0" orientation="landscape" horizontalDpi="1200" verticalDpi="12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89"/>
  <sheetViews>
    <sheetView tabSelected="1" workbookViewId="0">
      <pane ySplit="8" topLeftCell="A21" activePane="bottomLeft" state="frozen"/>
      <selection/>
      <selection pane="bottomLeft" activeCell="A2" sqref="A2"/>
    </sheetView>
  </sheetViews>
  <sheetFormatPr defaultColWidth="9.10833333333333" defaultRowHeight="14.25"/>
  <cols>
    <col min="1" max="3" width="10" style="28" customWidth="1"/>
    <col min="4" max="4" width="1" style="28" customWidth="1"/>
    <col min="5" max="5" width="5.33333333333333" style="34" customWidth="1"/>
    <col min="6" max="6" width="3.44166666666667" style="34" customWidth="1"/>
    <col min="7" max="7" width="13.7833333333333" style="34" customWidth="1"/>
    <col min="8" max="8" width="47.8916666666667" style="34" customWidth="1"/>
    <col min="9" max="10" width="12.4416666666667" style="34" customWidth="1"/>
    <col min="11" max="11" width="3.33333333333333" style="98" customWidth="1"/>
    <col min="12" max="12" width="22.1083333333333" style="35" customWidth="1"/>
    <col min="13" max="13" width="18.7833333333333" style="36" customWidth="1"/>
    <col min="14" max="14" width="9.10833333333333" style="34" customWidth="1"/>
    <col min="15" max="15" width="16" style="34" customWidth="1"/>
    <col min="16" max="16" width="5.33333333333333" style="34" customWidth="1"/>
    <col min="17" max="16384" width="9.10833333333333" style="34"/>
  </cols>
  <sheetData>
    <row r="1" ht="25.2" customHeight="1" spans="1:21">
      <c r="D1" s="29"/>
      <c r="E1" s="30"/>
      <c r="F1" s="31"/>
      <c r="G1" s="32"/>
      <c r="H1" s="32"/>
      <c r="I1" s="33"/>
      <c r="L1" s="149" t="s">
        <v>17</v>
      </c>
      <c r="M1" s="149"/>
      <c r="N1" s="149"/>
      <c r="S1" s="97"/>
    </row>
    <row r="2" ht="25.2" customHeight="1" spans="1:21">
      <c r="A2" s="39" t="s">
        <v>18</v>
      </c>
      <c r="B2" s="39"/>
      <c r="D2" s="29"/>
      <c r="F2" s="40"/>
      <c r="G2" s="40"/>
      <c r="H2" s="40"/>
      <c r="I2" s="41"/>
      <c r="L2" s="150" t="s">
        <v>19</v>
      </c>
      <c r="M2" s="151">
        <f>A83</f>
        <v>0</v>
      </c>
      <c r="N2" s="152" t="s">
        <v>20</v>
      </c>
      <c r="P2" s="153" t="s">
        <v>21</v>
      </c>
      <c r="Q2" s="46"/>
      <c r="R2" s="46"/>
    </row>
    <row r="3" ht="13.95" customHeight="1" spans="1:21">
      <c r="A3" s="154" t="s">
        <v>22</v>
      </c>
      <c r="B3" s="154"/>
      <c r="D3" s="155"/>
      <c r="I3" s="97"/>
      <c r="L3" s="156" t="s">
        <v>23</v>
      </c>
      <c r="M3" s="157">
        <f>B83</f>
        <v>0</v>
      </c>
      <c r="N3" s="158" t="s">
        <v>20</v>
      </c>
      <c r="P3" s="159" t="s">
        <v>24</v>
      </c>
      <c r="Q3" s="159"/>
      <c r="R3" s="159"/>
    </row>
    <row r="4" ht="13.95" customHeight="1" spans="1:21">
      <c r="A4" s="154"/>
      <c r="B4" s="154"/>
      <c r="D4" s="155"/>
      <c r="I4" s="97"/>
      <c r="L4" s="156" t="s">
        <v>25</v>
      </c>
      <c r="M4" s="157">
        <f>C83</f>
        <v>0</v>
      </c>
      <c r="N4" s="158" t="s">
        <v>20</v>
      </c>
      <c r="P4" s="160" t="s">
        <v>26</v>
      </c>
      <c r="Q4" s="160"/>
      <c r="R4" s="160"/>
    </row>
    <row r="5" ht="13.95" customHeight="1" spans="1:21">
      <c r="A5" s="161"/>
      <c r="B5" s="161"/>
      <c r="C5" s="161"/>
      <c r="D5" s="161"/>
      <c r="E5" s="161"/>
      <c r="F5" s="161"/>
      <c r="G5" s="161"/>
      <c r="H5" s="161"/>
      <c r="I5" s="161"/>
      <c r="J5" s="161"/>
      <c r="L5" s="156"/>
      <c r="M5" s="157"/>
      <c r="N5" s="158"/>
    </row>
    <row r="6" ht="13.95" customHeight="1" spans="1:21">
      <c r="A6" s="34"/>
      <c r="B6" s="34"/>
      <c r="C6" s="34"/>
      <c r="D6" s="34"/>
      <c r="I6" s="162" t="s">
        <v>27</v>
      </c>
      <c r="J6" s="162" t="s">
        <v>28</v>
      </c>
      <c r="L6" s="156" t="s">
        <v>28</v>
      </c>
      <c r="M6" s="163">
        <f>J83</f>
        <v>0</v>
      </c>
      <c r="N6" s="158" t="s">
        <v>20</v>
      </c>
    </row>
    <row r="7" ht="13.95" customHeight="1" spans="1:21">
      <c r="A7" s="34"/>
      <c r="B7" s="34"/>
      <c r="C7" s="34"/>
      <c r="D7" s="34"/>
      <c r="I7" s="164"/>
      <c r="J7" s="164"/>
      <c r="L7" s="165" t="s">
        <v>27</v>
      </c>
      <c r="M7" s="166">
        <f>I83</f>
        <v>110</v>
      </c>
      <c r="N7" s="167" t="s">
        <v>20</v>
      </c>
    </row>
    <row r="8" spans="1:21">
      <c r="A8" s="168" t="s">
        <v>19</v>
      </c>
      <c r="B8" s="168" t="s">
        <v>23</v>
      </c>
      <c r="C8" s="168" t="s">
        <v>25</v>
      </c>
      <c r="D8" s="155"/>
      <c r="E8" s="28"/>
      <c r="F8" s="28"/>
      <c r="G8" s="28"/>
      <c r="H8" s="28"/>
      <c r="I8" s="169"/>
      <c r="J8" s="169"/>
      <c r="L8" s="162" t="s">
        <v>29</v>
      </c>
      <c r="M8" s="170" t="s">
        <v>30</v>
      </c>
      <c r="N8" s="171"/>
      <c r="O8" s="172"/>
      <c r="U8"/>
    </row>
    <row r="9" ht="21" customHeight="1" spans="1:21">
      <c r="A9" s="173"/>
      <c r="B9" s="173"/>
      <c r="C9" s="173"/>
      <c r="D9" s="174"/>
      <c r="E9" s="175" t="s">
        <v>31</v>
      </c>
      <c r="F9" s="175"/>
      <c r="G9" s="175"/>
      <c r="H9" s="176"/>
      <c r="I9" s="177">
        <f>SUM(I13)</f>
        <v>1</v>
      </c>
      <c r="J9" s="177">
        <f>SUM(J13)</f>
        <v>0</v>
      </c>
      <c r="L9" s="178"/>
      <c r="M9" s="179"/>
      <c r="N9" s="92"/>
    </row>
    <row r="10" ht="19.2" customHeight="1" spans="1:21">
      <c r="A10" s="107" t="b">
        <v>0</v>
      </c>
      <c r="B10" s="107" t="b">
        <v>0</v>
      </c>
      <c r="C10" s="107" t="b">
        <v>0</v>
      </c>
      <c r="D10" s="180"/>
      <c r="E10" s="181" t="s">
        <v>32</v>
      </c>
      <c r="F10" s="181" t="s">
        <v>33</v>
      </c>
      <c r="G10" s="181"/>
      <c r="H10" s="181"/>
      <c r="I10" s="182" t="s">
        <v>34</v>
      </c>
      <c r="J10" s="183"/>
      <c r="K10" s="184"/>
      <c r="L10" s="185"/>
      <c r="M10" s="186"/>
      <c r="N10" s="186"/>
      <c r="O10" s="186"/>
      <c r="R10" s="147"/>
    </row>
    <row r="11" ht="19.2" customHeight="1" spans="1:21">
      <c r="A11" s="107" t="b">
        <v>0</v>
      </c>
      <c r="B11" s="107" t="b">
        <v>0</v>
      </c>
      <c r="C11" s="107" t="b">
        <v>0</v>
      </c>
      <c r="D11" s="180"/>
      <c r="E11" s="181" t="s">
        <v>35</v>
      </c>
      <c r="F11" s="181" t="s">
        <v>36</v>
      </c>
      <c r="G11" s="181"/>
      <c r="H11" s="181"/>
      <c r="I11" s="182" t="s">
        <v>34</v>
      </c>
      <c r="J11" s="183" t="s">
        <v>34</v>
      </c>
      <c r="L11" s="185"/>
      <c r="M11" s="186"/>
      <c r="N11" s="186"/>
      <c r="O11" s="186"/>
      <c r="R11" s="143"/>
    </row>
    <row r="12" ht="19.2" customHeight="1" spans="1:21">
      <c r="A12" s="107" t="b">
        <v>0</v>
      </c>
      <c r="B12" s="107" t="b">
        <v>0</v>
      </c>
      <c r="C12" s="107" t="b">
        <v>0</v>
      </c>
      <c r="D12" s="180"/>
      <c r="E12" s="181" t="s">
        <v>37</v>
      </c>
      <c r="F12" s="181" t="s">
        <v>38</v>
      </c>
      <c r="G12" s="181"/>
      <c r="H12" s="181"/>
      <c r="I12" s="182" t="s">
        <v>34</v>
      </c>
      <c r="J12" s="183" t="s">
        <v>34</v>
      </c>
      <c r="L12" s="185"/>
      <c r="M12" s="186"/>
      <c r="N12" s="186"/>
      <c r="O12" s="186"/>
      <c r="R12" s="146"/>
    </row>
    <row r="13" ht="19.2" customHeight="1" spans="1:21">
      <c r="A13" s="187">
        <v>0</v>
      </c>
      <c r="B13" s="187">
        <v>0</v>
      </c>
      <c r="C13" s="187">
        <v>0</v>
      </c>
      <c r="D13" s="188"/>
      <c r="E13" s="189" t="s">
        <v>39</v>
      </c>
      <c r="F13" s="190" t="s">
        <v>40</v>
      </c>
      <c r="G13" s="191"/>
      <c r="H13" s="192"/>
      <c r="I13" s="157">
        <v>1</v>
      </c>
      <c r="J13" s="163">
        <f>SUM(A13:B13)</f>
        <v>0</v>
      </c>
      <c r="K13" s="193" t="str">
        <f>IF(J13&gt;I13,"⚠","")</f>
        <v/>
      </c>
      <c r="L13" s="185"/>
      <c r="M13" s="186"/>
      <c r="N13" s="186"/>
      <c r="O13" s="186"/>
      <c r="P13" s="194"/>
      <c r="Q13" s="194"/>
      <c r="R13" s="195"/>
    </row>
    <row r="14" ht="19.2" customHeight="1" spans="1:21">
      <c r="A14" s="196"/>
      <c r="B14" s="196"/>
      <c r="C14" s="196"/>
      <c r="D14" s="197"/>
      <c r="E14" s="198"/>
      <c r="F14" s="199"/>
      <c r="G14" s="199"/>
      <c r="H14" s="199"/>
      <c r="I14" s="200"/>
      <c r="J14" s="200"/>
      <c r="K14" s="201"/>
      <c r="L14" s="201"/>
      <c r="M14" s="202"/>
      <c r="N14" s="35"/>
      <c r="O14" s="35"/>
      <c r="P14" s="35"/>
      <c r="Q14" s="35"/>
      <c r="R14" s="35"/>
    </row>
    <row r="15" ht="19.2" customHeight="1" spans="1:21">
      <c r="A15" s="203"/>
      <c r="B15" s="203"/>
      <c r="C15" s="203"/>
      <c r="D15" s="204"/>
      <c r="E15" s="205" t="s">
        <v>41</v>
      </c>
      <c r="F15" s="205"/>
      <c r="G15" s="205"/>
      <c r="H15" s="206"/>
      <c r="I15" s="207">
        <f>SUM(I16:I20)</f>
        <v>15</v>
      </c>
      <c r="J15" s="207">
        <f>SUM(J16:J20)</f>
        <v>0</v>
      </c>
      <c r="K15" s="208"/>
      <c r="L15" s="208"/>
      <c r="M15" s="209"/>
      <c r="N15" s="35"/>
      <c r="O15" s="35"/>
      <c r="P15" s="35"/>
      <c r="Q15" s="35"/>
      <c r="R15" s="35"/>
      <c r="S15" s="97"/>
    </row>
    <row r="16" s="143" customFormat="1" ht="19.2" customHeight="1" spans="1:21">
      <c r="A16" s="187">
        <v>0</v>
      </c>
      <c r="B16" s="187">
        <v>0</v>
      </c>
      <c r="C16" s="187">
        <v>0</v>
      </c>
      <c r="D16" s="188"/>
      <c r="E16" s="189" t="s">
        <v>42</v>
      </c>
      <c r="F16" s="210" t="s">
        <v>43</v>
      </c>
      <c r="G16" s="210"/>
      <c r="H16" s="210"/>
      <c r="I16" s="157">
        <v>1</v>
      </c>
      <c r="J16" s="163">
        <f>SUM(A16:B16)</f>
        <v>0</v>
      </c>
      <c r="K16" s="193" t="str">
        <f t="shared" ref="K16:K18" si="0">IF(J16&gt;I16,"⚠","")</f>
        <v/>
      </c>
      <c r="L16" s="185"/>
      <c r="M16" s="186"/>
      <c r="N16" s="186"/>
      <c r="O16" s="186"/>
      <c r="P16" s="161"/>
      <c r="Q16" s="161"/>
      <c r="R16" s="145"/>
    </row>
    <row r="17" s="144" customFormat="1" ht="19.2" customHeight="1" spans="1:23">
      <c r="A17" s="187">
        <v>0</v>
      </c>
      <c r="B17" s="187">
        <v>0</v>
      </c>
      <c r="C17" s="187">
        <v>0</v>
      </c>
      <c r="D17" s="188"/>
      <c r="E17" s="211" t="s">
        <v>44</v>
      </c>
      <c r="F17" s="190" t="s">
        <v>45</v>
      </c>
      <c r="G17" s="191"/>
      <c r="H17" s="192"/>
      <c r="I17" s="151">
        <v>2</v>
      </c>
      <c r="J17" s="163">
        <f>SUM(A17:B17)</f>
        <v>0</v>
      </c>
      <c r="K17" s="193" t="str">
        <f t="shared" si="0"/>
        <v/>
      </c>
      <c r="L17" s="185"/>
      <c r="M17" s="186"/>
      <c r="N17" s="186"/>
      <c r="O17" s="186"/>
      <c r="P17" s="35"/>
      <c r="Q17" s="35"/>
      <c r="R17" s="35"/>
      <c r="S17" s="146"/>
      <c r="T17" s="146"/>
      <c r="U17" s="146"/>
      <c r="V17" s="146"/>
      <c r="W17" s="35"/>
    </row>
    <row r="18" s="86" customFormat="1" ht="19.2" customHeight="1" spans="1:23">
      <c r="A18" s="187">
        <v>0</v>
      </c>
      <c r="B18" s="187">
        <v>0</v>
      </c>
      <c r="C18" s="187">
        <v>0</v>
      </c>
      <c r="D18" s="188"/>
      <c r="E18" s="189" t="s">
        <v>46</v>
      </c>
      <c r="F18" s="212" t="s">
        <v>47</v>
      </c>
      <c r="G18" s="213"/>
      <c r="H18" s="214"/>
      <c r="I18" s="157">
        <v>6</v>
      </c>
      <c r="J18" s="163">
        <f>SUM(A18:B18)</f>
        <v>0</v>
      </c>
      <c r="K18" s="193" t="str">
        <f t="shared" si="0"/>
        <v/>
      </c>
      <c r="L18" s="185"/>
      <c r="M18" s="186"/>
      <c r="N18" s="186"/>
      <c r="O18" s="186"/>
      <c r="P18" s="35"/>
      <c r="Q18" s="35"/>
      <c r="R18" s="35"/>
      <c r="S18" s="146"/>
      <c r="T18" s="146"/>
      <c r="U18" s="146"/>
      <c r="V18" s="146"/>
      <c r="W18" s="35"/>
    </row>
    <row r="19" s="86" customFormat="1" ht="19.2" customHeight="1" spans="1:23">
      <c r="A19" s="187">
        <v>0</v>
      </c>
      <c r="B19" s="187">
        <v>0</v>
      </c>
      <c r="C19" s="187">
        <v>0</v>
      </c>
      <c r="D19" s="188"/>
      <c r="E19" s="189" t="s">
        <v>48</v>
      </c>
      <c r="F19" s="212" t="s">
        <v>49</v>
      </c>
      <c r="G19" s="213"/>
      <c r="H19" s="214"/>
      <c r="I19" s="157">
        <v>4</v>
      </c>
      <c r="J19" s="163">
        <f t="shared" ref="J19:J20" si="1">SUM(A19:B19)</f>
        <v>0</v>
      </c>
      <c r="K19" s="193" t="str">
        <f t="shared" ref="K19:K20" si="2">IF(J19&gt;I19,"⚠","")</f>
        <v/>
      </c>
      <c r="L19" s="185"/>
      <c r="M19" s="186"/>
      <c r="N19" s="186"/>
      <c r="O19" s="186"/>
      <c r="P19" s="35"/>
      <c r="Q19" s="35"/>
      <c r="R19" s="35"/>
      <c r="S19" s="146"/>
      <c r="T19" s="146"/>
      <c r="U19" s="146"/>
      <c r="V19" s="146"/>
      <c r="W19" s="35"/>
    </row>
    <row r="20" s="86" customFormat="1" ht="19.2" customHeight="1" spans="1:23">
      <c r="A20" s="187">
        <v>0</v>
      </c>
      <c r="B20" s="187">
        <v>0</v>
      </c>
      <c r="C20" s="187">
        <v>0</v>
      </c>
      <c r="D20" s="188"/>
      <c r="E20" s="189" t="s">
        <v>50</v>
      </c>
      <c r="F20" s="212" t="s">
        <v>51</v>
      </c>
      <c r="G20" s="213"/>
      <c r="H20" s="214"/>
      <c r="I20" s="157">
        <v>2</v>
      </c>
      <c r="J20" s="163">
        <f t="shared" si="1"/>
        <v>0</v>
      </c>
      <c r="K20" s="193" t="str">
        <f t="shared" si="2"/>
        <v/>
      </c>
      <c r="L20" s="185"/>
      <c r="M20" s="186"/>
      <c r="N20" s="186"/>
      <c r="O20" s="186"/>
      <c r="P20" s="35"/>
      <c r="Q20" s="35"/>
      <c r="R20" s="35"/>
      <c r="S20" s="146"/>
      <c r="T20" s="146"/>
      <c r="U20" s="146"/>
      <c r="V20" s="146"/>
      <c r="W20" s="35"/>
    </row>
    <row r="21" s="145" customFormat="1" ht="19.2" customHeight="1" spans="1:23">
      <c r="A21" s="215"/>
      <c r="B21" s="215"/>
      <c r="C21" s="215"/>
      <c r="D21" s="188"/>
      <c r="E21" s="189"/>
      <c r="F21" s="216"/>
      <c r="G21" s="216"/>
      <c r="H21" s="216"/>
      <c r="I21" s="157"/>
      <c r="J21" s="34"/>
      <c r="K21" s="98"/>
      <c r="L21" s="98"/>
      <c r="M21" s="217"/>
      <c r="N21" s="35"/>
      <c r="O21" s="35"/>
      <c r="P21" s="35"/>
      <c r="Q21" s="35"/>
      <c r="R21" s="35"/>
      <c r="S21" s="146"/>
      <c r="T21" s="146"/>
      <c r="U21" s="146"/>
      <c r="V21" s="146"/>
      <c r="W21" s="35"/>
    </row>
    <row r="22" ht="19.2" customHeight="1" spans="1:23">
      <c r="A22" s="203"/>
      <c r="B22" s="203"/>
      <c r="C22" s="203"/>
      <c r="D22" s="204"/>
      <c r="E22" s="218" t="s">
        <v>52</v>
      </c>
      <c r="F22" s="218"/>
      <c r="G22" s="218"/>
      <c r="H22" s="219"/>
      <c r="I22" s="220">
        <f>SUM(I24:I29)</f>
        <v>11</v>
      </c>
      <c r="J22" s="220">
        <f>SUM(J24:J29)</f>
        <v>0</v>
      </c>
      <c r="L22" s="98"/>
      <c r="M22" s="217"/>
      <c r="N22" s="35"/>
      <c r="O22" s="35"/>
      <c r="P22" s="35"/>
      <c r="Q22" s="35"/>
      <c r="R22" s="35"/>
      <c r="S22" s="146"/>
      <c r="T22" s="146"/>
      <c r="U22" s="146"/>
      <c r="V22" s="146"/>
      <c r="W22" s="35"/>
    </row>
    <row r="23" ht="19.2" customHeight="1" spans="1:23">
      <c r="A23" s="107" t="b">
        <v>0</v>
      </c>
      <c r="B23" s="107" t="b">
        <v>0</v>
      </c>
      <c r="C23" s="107" t="b">
        <v>0</v>
      </c>
      <c r="D23" s="180"/>
      <c r="E23" s="181" t="s">
        <v>53</v>
      </c>
      <c r="F23" s="181" t="s">
        <v>54</v>
      </c>
      <c r="G23" s="181"/>
      <c r="H23" s="181"/>
      <c r="I23" s="182" t="s">
        <v>34</v>
      </c>
      <c r="J23" s="183" t="s">
        <v>34</v>
      </c>
      <c r="K23" s="193" t="str">
        <f t="shared" ref="K23:K29" si="3">IF(J23&gt;I23,"⚠","")</f>
        <v/>
      </c>
      <c r="L23" s="185"/>
      <c r="M23" s="186"/>
      <c r="N23" s="186"/>
      <c r="O23" s="186"/>
      <c r="P23" s="35"/>
      <c r="Q23" s="35"/>
      <c r="R23" s="35"/>
      <c r="S23" s="146"/>
      <c r="T23" s="146"/>
      <c r="U23" s="146"/>
      <c r="V23" s="146"/>
      <c r="W23" s="35"/>
    </row>
    <row r="24" s="146" customFormat="1" ht="19.2" customHeight="1" spans="1:23">
      <c r="A24" s="187">
        <v>0</v>
      </c>
      <c r="B24" s="187">
        <v>0</v>
      </c>
      <c r="C24" s="187">
        <v>0</v>
      </c>
      <c r="D24" s="188"/>
      <c r="E24" s="189" t="s">
        <v>55</v>
      </c>
      <c r="F24" s="216" t="s">
        <v>56</v>
      </c>
      <c r="G24" s="216"/>
      <c r="H24" s="216"/>
      <c r="I24" s="157">
        <v>2</v>
      </c>
      <c r="J24" s="163">
        <f>SUM(A24:B24)</f>
        <v>0</v>
      </c>
      <c r="K24" s="193" t="str">
        <f t="shared" si="3"/>
        <v/>
      </c>
      <c r="L24" s="185"/>
      <c r="M24" s="186"/>
      <c r="N24" s="186"/>
      <c r="O24" s="186"/>
      <c r="P24" s="35"/>
      <c r="Q24" s="35"/>
      <c r="R24" s="35"/>
      <c r="W24" s="35"/>
    </row>
    <row r="25" s="146" customFormat="1" ht="19.2" customHeight="1" spans="1:23">
      <c r="A25" s="187">
        <v>0</v>
      </c>
      <c r="B25" s="187">
        <v>0</v>
      </c>
      <c r="C25" s="187">
        <v>0</v>
      </c>
      <c r="D25" s="188"/>
      <c r="E25" s="189" t="s">
        <v>57</v>
      </c>
      <c r="F25" s="216" t="s">
        <v>58</v>
      </c>
      <c r="G25" s="216"/>
      <c r="H25" s="216"/>
      <c r="I25" s="157">
        <v>1</v>
      </c>
      <c r="J25" s="163">
        <f t="shared" ref="J25:J29" si="4">SUM(A25:B25)</f>
        <v>0</v>
      </c>
      <c r="K25" s="193" t="str">
        <f t="shared" si="3"/>
        <v/>
      </c>
      <c r="L25" s="185"/>
      <c r="M25" s="186"/>
      <c r="N25" s="186"/>
      <c r="O25" s="186"/>
      <c r="P25" s="35"/>
      <c r="Q25" s="35"/>
      <c r="R25" s="35"/>
      <c r="W25" s="35"/>
    </row>
    <row r="26" s="146" customFormat="1" ht="19.2" customHeight="1" spans="1:23">
      <c r="A26" s="187">
        <v>0</v>
      </c>
      <c r="B26" s="187">
        <v>0</v>
      </c>
      <c r="C26" s="187">
        <v>0</v>
      </c>
      <c r="D26" s="188"/>
      <c r="E26" s="189" t="s">
        <v>59</v>
      </c>
      <c r="F26" s="216" t="s">
        <v>60</v>
      </c>
      <c r="G26" s="216"/>
      <c r="H26" s="216"/>
      <c r="I26" s="157">
        <v>3</v>
      </c>
      <c r="J26" s="163">
        <f t="shared" si="4"/>
        <v>0</v>
      </c>
      <c r="K26" s="193" t="str">
        <f t="shared" si="3"/>
        <v/>
      </c>
      <c r="L26" s="185"/>
      <c r="M26" s="186"/>
      <c r="N26" s="186"/>
      <c r="O26" s="186"/>
      <c r="P26" s="35"/>
      <c r="Q26" s="35"/>
      <c r="R26" s="35"/>
      <c r="W26" s="35"/>
    </row>
    <row r="27" s="146" customFormat="1" ht="19.2" customHeight="1" spans="1:23">
      <c r="A27" s="187">
        <v>0</v>
      </c>
      <c r="B27" s="187">
        <v>0</v>
      </c>
      <c r="C27" s="187">
        <v>0</v>
      </c>
      <c r="D27" s="188"/>
      <c r="E27" s="189" t="s">
        <v>61</v>
      </c>
      <c r="F27" s="216" t="s">
        <v>62</v>
      </c>
      <c r="G27" s="216"/>
      <c r="H27" s="216"/>
      <c r="I27" s="157">
        <v>2</v>
      </c>
      <c r="J27" s="163">
        <f t="shared" si="4"/>
        <v>0</v>
      </c>
      <c r="K27" s="193" t="str">
        <f t="shared" si="3"/>
        <v/>
      </c>
      <c r="L27" s="185"/>
      <c r="M27" s="186"/>
      <c r="N27" s="186"/>
      <c r="O27" s="186"/>
      <c r="P27" s="35"/>
      <c r="Q27" s="35"/>
      <c r="R27" s="35"/>
      <c r="W27" s="35"/>
    </row>
    <row r="28" s="146" customFormat="1" ht="19.2" customHeight="1" spans="1:23">
      <c r="A28" s="187">
        <v>0</v>
      </c>
      <c r="B28" s="187">
        <v>0</v>
      </c>
      <c r="C28" s="187">
        <v>0</v>
      </c>
      <c r="D28" s="188"/>
      <c r="E28" s="189" t="s">
        <v>63</v>
      </c>
      <c r="F28" s="216" t="s">
        <v>64</v>
      </c>
      <c r="G28" s="216"/>
      <c r="H28" s="216"/>
      <c r="I28" s="157">
        <v>2</v>
      </c>
      <c r="J28" s="163">
        <f t="shared" si="4"/>
        <v>0</v>
      </c>
      <c r="K28" s="193" t="str">
        <f t="shared" si="3"/>
        <v/>
      </c>
      <c r="L28" s="185"/>
      <c r="M28" s="186"/>
      <c r="N28" s="186"/>
      <c r="O28" s="186"/>
      <c r="P28" s="35"/>
      <c r="Q28" s="35"/>
      <c r="R28" s="35"/>
      <c r="W28" s="35"/>
    </row>
    <row r="29" s="146" customFormat="1" ht="19.2" customHeight="1" spans="1:23">
      <c r="A29" s="187">
        <v>0</v>
      </c>
      <c r="B29" s="187">
        <v>0</v>
      </c>
      <c r="C29" s="187">
        <v>0</v>
      </c>
      <c r="D29" s="188"/>
      <c r="E29" s="189" t="s">
        <v>65</v>
      </c>
      <c r="F29" s="216" t="s">
        <v>66</v>
      </c>
      <c r="G29" s="216"/>
      <c r="H29" s="216"/>
      <c r="I29" s="157">
        <v>1</v>
      </c>
      <c r="J29" s="163">
        <f t="shared" si="4"/>
        <v>0</v>
      </c>
      <c r="K29" s="193" t="str">
        <f t="shared" si="3"/>
        <v/>
      </c>
      <c r="L29" s="185"/>
      <c r="M29" s="186"/>
      <c r="N29" s="186"/>
      <c r="O29" s="186"/>
      <c r="P29" s="35"/>
      <c r="Q29" s="35"/>
      <c r="R29" s="35"/>
      <c r="W29" s="35"/>
    </row>
    <row r="30" s="35" customFormat="1" ht="19.2" customHeight="1" spans="1:23">
      <c r="A30" s="221"/>
      <c r="B30" s="221"/>
      <c r="C30" s="221"/>
      <c r="D30" s="174"/>
      <c r="E30" s="189"/>
      <c r="F30" s="222"/>
      <c r="G30" s="222"/>
      <c r="H30" s="222"/>
      <c r="I30" s="157"/>
      <c r="J30" s="157"/>
      <c r="K30" s="98"/>
      <c r="L30" s="98"/>
      <c r="M30" s="217"/>
    </row>
    <row r="31" s="35" customFormat="1" ht="19.2" customHeight="1" spans="1:23">
      <c r="A31" s="223"/>
      <c r="B31" s="223"/>
      <c r="C31" s="223"/>
      <c r="D31" s="204"/>
      <c r="E31" s="224" t="s">
        <v>67</v>
      </c>
      <c r="F31" s="224"/>
      <c r="G31" s="224"/>
      <c r="H31" s="225"/>
      <c r="I31" s="226">
        <f>SUM(I34:I35)</f>
        <v>9</v>
      </c>
      <c r="J31" s="226">
        <f>SUM(J34:J35)</f>
        <v>0</v>
      </c>
      <c r="K31" s="98"/>
      <c r="L31" s="98"/>
      <c r="M31" s="217"/>
    </row>
    <row r="32" ht="19.2" customHeight="1" spans="1:23">
      <c r="A32" s="107" t="b">
        <v>0</v>
      </c>
      <c r="B32" s="107" t="b">
        <v>0</v>
      </c>
      <c r="C32" s="107" t="b">
        <v>0</v>
      </c>
      <c r="D32" s="227"/>
      <c r="E32" s="181" t="s">
        <v>68</v>
      </c>
      <c r="F32" s="181" t="s">
        <v>69</v>
      </c>
      <c r="G32" s="181"/>
      <c r="H32" s="181"/>
      <c r="I32" s="182" t="s">
        <v>34</v>
      </c>
      <c r="J32" s="183" t="s">
        <v>34</v>
      </c>
      <c r="L32" s="185"/>
      <c r="M32" s="186"/>
      <c r="N32" s="186"/>
      <c r="O32" s="186"/>
      <c r="P32" s="35"/>
      <c r="Q32" s="35"/>
      <c r="R32" s="35"/>
      <c r="S32" s="35"/>
      <c r="T32" s="35"/>
      <c r="U32" s="35"/>
      <c r="V32" s="35"/>
      <c r="W32" s="35"/>
    </row>
    <row r="33" ht="19.2" customHeight="1" spans="1:23">
      <c r="A33" s="228" t="b">
        <v>0</v>
      </c>
      <c r="B33" s="228" t="b">
        <v>0</v>
      </c>
      <c r="C33" s="228" t="b">
        <v>0</v>
      </c>
      <c r="D33" s="229"/>
      <c r="E33" s="230" t="s">
        <v>70</v>
      </c>
      <c r="F33" s="181" t="s">
        <v>71</v>
      </c>
      <c r="G33" s="181"/>
      <c r="H33" s="181"/>
      <c r="I33" s="182" t="s">
        <v>34</v>
      </c>
      <c r="J33" s="183" t="s">
        <v>34</v>
      </c>
      <c r="L33" s="185"/>
      <c r="M33" s="186"/>
      <c r="N33" s="186"/>
      <c r="O33" s="186"/>
      <c r="P33" s="35"/>
      <c r="Q33" s="35"/>
      <c r="R33" s="35"/>
      <c r="S33" s="35"/>
      <c r="T33" s="35"/>
      <c r="U33" s="35"/>
      <c r="V33" s="35"/>
      <c r="W33" s="35"/>
    </row>
    <row r="34" s="146" customFormat="1" ht="19.2" customHeight="1" spans="1:23">
      <c r="A34" s="187">
        <v>0</v>
      </c>
      <c r="B34" s="187">
        <v>0</v>
      </c>
      <c r="C34" s="187">
        <v>0</v>
      </c>
      <c r="D34" s="188"/>
      <c r="E34" s="189" t="s">
        <v>72</v>
      </c>
      <c r="F34" s="210" t="s">
        <v>73</v>
      </c>
      <c r="G34" s="210"/>
      <c r="H34" s="210"/>
      <c r="I34" s="157">
        <v>1</v>
      </c>
      <c r="J34" s="163">
        <f>SUM(A34:B34)</f>
        <v>0</v>
      </c>
      <c r="K34" s="193" t="str">
        <f>IF(J34&gt;I34,"⚠","")</f>
        <v/>
      </c>
      <c r="L34" s="185"/>
      <c r="M34" s="186"/>
      <c r="N34" s="186"/>
      <c r="O34" s="186"/>
      <c r="P34" s="35"/>
      <c r="Q34" s="35"/>
      <c r="R34" s="35"/>
      <c r="S34" s="35"/>
      <c r="T34" s="35"/>
      <c r="U34" s="35"/>
      <c r="V34" s="35"/>
      <c r="W34" s="35"/>
    </row>
    <row r="35" s="35" customFormat="1" ht="19.2" customHeight="1" spans="1:23">
      <c r="A35" s="187">
        <v>0</v>
      </c>
      <c r="B35" s="187">
        <v>0</v>
      </c>
      <c r="C35" s="187">
        <v>0</v>
      </c>
      <c r="D35" s="188"/>
      <c r="E35" s="189" t="s">
        <v>74</v>
      </c>
      <c r="F35" s="212" t="s">
        <v>75</v>
      </c>
      <c r="G35" s="213"/>
      <c r="H35" s="214"/>
      <c r="I35" s="157">
        <v>8</v>
      </c>
      <c r="J35" s="163">
        <f>SUM(A35:B35)</f>
        <v>0</v>
      </c>
      <c r="K35" s="193" t="str">
        <f t="shared" ref="K35" si="5">IF(J35&gt;I35,"⚠","")</f>
        <v/>
      </c>
      <c r="L35" s="185"/>
      <c r="M35" s="186"/>
      <c r="N35" s="186"/>
      <c r="O35" s="186"/>
    </row>
    <row r="36" s="35" customFormat="1" ht="19.2" customHeight="1" spans="1:23">
      <c r="A36" s="215"/>
      <c r="B36" s="215"/>
      <c r="C36" s="215"/>
      <c r="D36" s="188"/>
      <c r="E36" s="231"/>
      <c r="F36" s="222"/>
      <c r="G36" s="222"/>
      <c r="H36" s="222"/>
      <c r="I36" s="157"/>
      <c r="J36" s="157"/>
      <c r="K36" s="98"/>
      <c r="L36" s="98"/>
      <c r="M36" s="217"/>
    </row>
    <row r="37" s="35" customFormat="1" ht="19.2" customHeight="1" spans="1:23">
      <c r="A37" s="232"/>
      <c r="B37" s="232"/>
      <c r="C37" s="232"/>
      <c r="D37" s="233"/>
      <c r="E37" s="234" t="s">
        <v>76</v>
      </c>
      <c r="F37" s="234"/>
      <c r="G37" s="234"/>
      <c r="H37" s="235"/>
      <c r="I37" s="236">
        <f>SUM(I43:I49)</f>
        <v>33</v>
      </c>
      <c r="J37" s="236">
        <f>SUM(J43:J49)</f>
        <v>0</v>
      </c>
      <c r="K37" s="98"/>
      <c r="L37" s="98"/>
      <c r="M37" s="217"/>
    </row>
    <row r="38" ht="19.2" customHeight="1" spans="1:23">
      <c r="A38" s="107" t="b">
        <v>0</v>
      </c>
      <c r="B38" s="107" t="b">
        <v>0</v>
      </c>
      <c r="C38" s="107" t="b">
        <v>0</v>
      </c>
      <c r="D38" s="227"/>
      <c r="E38" s="181" t="s">
        <v>77</v>
      </c>
      <c r="F38" s="181" t="s">
        <v>78</v>
      </c>
      <c r="G38" s="181"/>
      <c r="H38" s="181"/>
      <c r="I38" s="182" t="s">
        <v>34</v>
      </c>
      <c r="J38" s="183" t="s">
        <v>34</v>
      </c>
      <c r="K38" s="237"/>
      <c r="L38" s="185"/>
      <c r="M38" s="186"/>
      <c r="N38" s="186"/>
      <c r="O38" s="186"/>
      <c r="P38" s="35"/>
      <c r="Q38" s="35"/>
      <c r="R38" s="35"/>
      <c r="S38" s="35"/>
      <c r="T38" s="35"/>
      <c r="U38" s="35"/>
      <c r="V38" s="35"/>
      <c r="W38" s="35"/>
    </row>
    <row r="39" s="146" customFormat="1" ht="19.2" customHeight="1" spans="1:23">
      <c r="A39" s="107" t="b">
        <v>0</v>
      </c>
      <c r="B39" s="107" t="b">
        <v>0</v>
      </c>
      <c r="C39" s="107" t="b">
        <v>0</v>
      </c>
      <c r="D39" s="227"/>
      <c r="E39" s="181" t="s">
        <v>79</v>
      </c>
      <c r="F39" s="181" t="s">
        <v>80</v>
      </c>
      <c r="G39" s="181"/>
      <c r="H39" s="181"/>
      <c r="I39" s="182" t="s">
        <v>34</v>
      </c>
      <c r="J39" s="183" t="s">
        <v>34</v>
      </c>
      <c r="K39" s="237"/>
      <c r="L39" s="185"/>
      <c r="M39" s="186"/>
      <c r="N39" s="186"/>
      <c r="O39" s="186"/>
      <c r="P39" s="35"/>
      <c r="Q39" s="35"/>
      <c r="R39" s="35"/>
      <c r="S39" s="35"/>
      <c r="T39" s="35"/>
      <c r="U39" s="35"/>
      <c r="V39" s="35"/>
      <c r="W39" s="35"/>
    </row>
    <row r="40" s="35" customFormat="1" ht="19.2" customHeight="1" spans="1:23">
      <c r="A40" s="107" t="b">
        <v>0</v>
      </c>
      <c r="B40" s="107" t="b">
        <v>0</v>
      </c>
      <c r="C40" s="107" t="b">
        <v>0</v>
      </c>
      <c r="D40" s="227"/>
      <c r="E40" s="181" t="s">
        <v>81</v>
      </c>
      <c r="F40" s="181" t="s">
        <v>82</v>
      </c>
      <c r="G40" s="181"/>
      <c r="H40" s="181"/>
      <c r="I40" s="182" t="s">
        <v>34</v>
      </c>
      <c r="J40" s="183" t="s">
        <v>34</v>
      </c>
      <c r="K40" s="237"/>
      <c r="L40" s="185"/>
      <c r="M40" s="186"/>
      <c r="N40" s="186"/>
      <c r="O40" s="186"/>
    </row>
    <row r="41" s="35" customFormat="1" ht="19.2" customHeight="1" spans="1:23">
      <c r="A41" s="107" t="b">
        <v>0</v>
      </c>
      <c r="B41" s="107" t="b">
        <v>0</v>
      </c>
      <c r="C41" s="107" t="b">
        <v>0</v>
      </c>
      <c r="D41" s="227"/>
      <c r="E41" s="181" t="s">
        <v>83</v>
      </c>
      <c r="F41" s="181" t="s">
        <v>84</v>
      </c>
      <c r="G41" s="181"/>
      <c r="H41" s="181"/>
      <c r="I41" s="182" t="s">
        <v>34</v>
      </c>
      <c r="J41" s="183" t="s">
        <v>34</v>
      </c>
      <c r="K41" s="237"/>
      <c r="L41" s="185"/>
      <c r="M41" s="186"/>
      <c r="N41" s="186"/>
      <c r="O41" s="186"/>
    </row>
    <row r="42" s="35" customFormat="1" ht="19.2" customHeight="1" spans="1:23">
      <c r="A42" s="107" t="b">
        <v>0</v>
      </c>
      <c r="B42" s="107" t="b">
        <v>0</v>
      </c>
      <c r="C42" s="107" t="b">
        <v>0</v>
      </c>
      <c r="D42" s="227"/>
      <c r="E42" s="181" t="s">
        <v>85</v>
      </c>
      <c r="F42" s="181" t="s">
        <v>86</v>
      </c>
      <c r="G42" s="181"/>
      <c r="H42" s="181"/>
      <c r="I42" s="182" t="s">
        <v>34</v>
      </c>
      <c r="J42" s="183" t="s">
        <v>34</v>
      </c>
      <c r="K42" s="237"/>
      <c r="L42" s="185"/>
      <c r="M42" s="186"/>
      <c r="N42" s="186"/>
      <c r="O42" s="186"/>
    </row>
    <row r="43" s="35" customFormat="1" ht="19.2" customHeight="1" spans="1:23">
      <c r="A43" s="187">
        <v>0</v>
      </c>
      <c r="B43" s="187">
        <v>0</v>
      </c>
      <c r="C43" s="187">
        <v>0</v>
      </c>
      <c r="D43" s="238"/>
      <c r="E43" s="239" t="s">
        <v>87</v>
      </c>
      <c r="F43" s="240" t="s">
        <v>88</v>
      </c>
      <c r="G43" s="241"/>
      <c r="H43" s="211"/>
      <c r="I43" s="242">
        <v>5</v>
      </c>
      <c r="J43" s="163">
        <f t="shared" ref="J43:J49" si="6">SUM(A43:B43)</f>
        <v>0</v>
      </c>
      <c r="K43" s="193" t="str">
        <f t="shared" ref="K43:K49" si="7">IF(J43&gt;I43,"⚠","")</f>
        <v/>
      </c>
      <c r="L43" s="185"/>
      <c r="M43" s="186"/>
      <c r="N43" s="186"/>
      <c r="O43" s="186"/>
    </row>
    <row r="44" s="35" customFormat="1" ht="19.2" customHeight="1" spans="1:23">
      <c r="A44" s="187">
        <v>0</v>
      </c>
      <c r="B44" s="187">
        <v>0</v>
      </c>
      <c r="C44" s="187">
        <v>0</v>
      </c>
      <c r="D44" s="188"/>
      <c r="E44" s="243" t="s">
        <v>89</v>
      </c>
      <c r="F44" s="244" t="s">
        <v>90</v>
      </c>
      <c r="G44" s="245"/>
      <c r="H44" s="189"/>
      <c r="I44" s="246">
        <v>5</v>
      </c>
      <c r="J44" s="163">
        <f t="shared" si="6"/>
        <v>0</v>
      </c>
      <c r="K44" s="193" t="str">
        <f t="shared" si="7"/>
        <v/>
      </c>
      <c r="L44" s="185"/>
      <c r="M44" s="186"/>
      <c r="N44" s="186"/>
      <c r="O44" s="186"/>
    </row>
    <row r="45" s="35" customFormat="1" ht="19.2" customHeight="1" spans="1:23">
      <c r="A45" s="187">
        <v>0</v>
      </c>
      <c r="B45" s="187">
        <v>0</v>
      </c>
      <c r="C45" s="187">
        <v>0</v>
      </c>
      <c r="D45" s="188"/>
      <c r="E45" s="243" t="s">
        <v>91</v>
      </c>
      <c r="F45" s="247" t="s">
        <v>92</v>
      </c>
      <c r="G45" s="247"/>
      <c r="H45" s="247"/>
      <c r="I45" s="157">
        <v>10</v>
      </c>
      <c r="J45" s="163">
        <f t="shared" si="6"/>
        <v>0</v>
      </c>
      <c r="K45" s="193" t="str">
        <f t="shared" si="7"/>
        <v/>
      </c>
      <c r="L45" s="185"/>
      <c r="M45" s="186"/>
      <c r="N45" s="186"/>
      <c r="O45" s="186"/>
    </row>
    <row r="46" s="35" customFormat="1" ht="19.2" customHeight="1" spans="1:23">
      <c r="A46" s="187">
        <v>0</v>
      </c>
      <c r="B46" s="187">
        <v>0</v>
      </c>
      <c r="C46" s="187">
        <v>0</v>
      </c>
      <c r="D46" s="174"/>
      <c r="E46" s="243" t="s">
        <v>93</v>
      </c>
      <c r="F46" s="248" t="s">
        <v>94</v>
      </c>
      <c r="G46" s="249"/>
      <c r="H46" s="243"/>
      <c r="I46" s="157">
        <v>5</v>
      </c>
      <c r="J46" s="163">
        <f t="shared" si="6"/>
        <v>0</v>
      </c>
      <c r="K46" s="193" t="str">
        <f t="shared" si="7"/>
        <v/>
      </c>
      <c r="L46" s="185"/>
      <c r="M46" s="186"/>
      <c r="N46" s="186"/>
      <c r="O46" s="186"/>
    </row>
    <row r="47" s="35" customFormat="1" ht="19.2" customHeight="1" spans="1:23">
      <c r="A47" s="187">
        <v>0</v>
      </c>
      <c r="B47" s="187">
        <v>0</v>
      </c>
      <c r="C47" s="187">
        <v>0</v>
      </c>
      <c r="D47" s="250"/>
      <c r="E47" s="243" t="s">
        <v>95</v>
      </c>
      <c r="F47" s="248" t="s">
        <v>96</v>
      </c>
      <c r="G47" s="249"/>
      <c r="H47" s="243"/>
      <c r="I47" s="157">
        <v>4</v>
      </c>
      <c r="J47" s="163">
        <f t="shared" si="6"/>
        <v>0</v>
      </c>
      <c r="K47" s="193" t="str">
        <f t="shared" si="7"/>
        <v/>
      </c>
      <c r="L47" s="185"/>
      <c r="M47" s="186"/>
      <c r="N47" s="186"/>
      <c r="O47" s="186"/>
    </row>
    <row r="48" s="35" customFormat="1" ht="19.2" customHeight="1" spans="1:23">
      <c r="A48" s="187">
        <v>0</v>
      </c>
      <c r="B48" s="187">
        <v>0</v>
      </c>
      <c r="C48" s="187">
        <v>0</v>
      </c>
      <c r="D48" s="188"/>
      <c r="E48" s="243" t="s">
        <v>97</v>
      </c>
      <c r="F48" s="314" t="s">
        <v>98</v>
      </c>
      <c r="G48" s="245"/>
      <c r="H48" s="189"/>
      <c r="I48" s="157">
        <v>2</v>
      </c>
      <c r="J48" s="163">
        <f t="shared" si="6"/>
        <v>0</v>
      </c>
      <c r="K48" s="193" t="str">
        <f t="shared" si="7"/>
        <v/>
      </c>
      <c r="L48" s="185"/>
      <c r="M48" s="186"/>
      <c r="N48" s="186"/>
      <c r="O48" s="186"/>
    </row>
    <row r="49" s="35" customFormat="1" ht="19.2" customHeight="1" spans="1:15">
      <c r="A49" s="187">
        <v>0</v>
      </c>
      <c r="B49" s="187">
        <v>0</v>
      </c>
      <c r="C49" s="187">
        <v>0</v>
      </c>
      <c r="D49" s="188"/>
      <c r="E49" s="243" t="s">
        <v>99</v>
      </c>
      <c r="F49" s="314" t="s">
        <v>100</v>
      </c>
      <c r="G49" s="245"/>
      <c r="H49" s="189"/>
      <c r="I49" s="157">
        <v>2</v>
      </c>
      <c r="J49" s="163">
        <f t="shared" si="6"/>
        <v>0</v>
      </c>
      <c r="K49" s="193" t="str">
        <f t="shared" si="7"/>
        <v/>
      </c>
      <c r="L49" s="185"/>
      <c r="M49" s="186"/>
      <c r="N49" s="186"/>
      <c r="O49" s="186"/>
    </row>
    <row r="50" s="35" customFormat="1" ht="19.2" customHeight="1" spans="1:15">
      <c r="A50" s="215"/>
      <c r="B50" s="215"/>
      <c r="C50" s="215"/>
      <c r="D50" s="188"/>
      <c r="E50" s="251"/>
      <c r="F50" s="252"/>
      <c r="G50" s="252"/>
      <c r="H50" s="252"/>
      <c r="I50" s="253"/>
      <c r="J50" s="253"/>
      <c r="K50" s="201"/>
      <c r="L50" s="201"/>
      <c r="M50" s="202"/>
    </row>
    <row r="51" s="35" customFormat="1" ht="19.2" customHeight="1" spans="1:15">
      <c r="A51" s="215"/>
      <c r="B51" s="215"/>
      <c r="C51" s="215"/>
      <c r="D51" s="188"/>
      <c r="E51" s="254" t="s">
        <v>101</v>
      </c>
      <c r="F51" s="254"/>
      <c r="G51" s="254"/>
      <c r="H51" s="255"/>
      <c r="I51" s="256">
        <f>SUM(I54:I58)</f>
        <v>18</v>
      </c>
      <c r="J51" s="256">
        <f>SUM(J54:J58)</f>
        <v>0</v>
      </c>
      <c r="K51" s="98"/>
      <c r="L51" s="98"/>
      <c r="M51" s="217"/>
    </row>
    <row r="52" s="35" customFormat="1" ht="19.2" customHeight="1" spans="1:15">
      <c r="A52" s="107" t="b">
        <v>0</v>
      </c>
      <c r="B52" s="107" t="b">
        <v>0</v>
      </c>
      <c r="C52" s="107" t="b">
        <v>0</v>
      </c>
      <c r="D52" s="227"/>
      <c r="E52" s="181" t="s">
        <v>102</v>
      </c>
      <c r="F52" s="181" t="s">
        <v>103</v>
      </c>
      <c r="G52" s="181"/>
      <c r="H52" s="181"/>
      <c r="I52" s="182" t="s">
        <v>34</v>
      </c>
      <c r="J52" s="183" t="s">
        <v>34</v>
      </c>
      <c r="K52" s="237"/>
      <c r="L52" s="185"/>
      <c r="M52" s="186"/>
      <c r="N52" s="186"/>
      <c r="O52" s="186"/>
    </row>
    <row r="53" s="35" customFormat="1" ht="19.2" customHeight="1" spans="1:15">
      <c r="A53" s="107" t="b">
        <v>0</v>
      </c>
      <c r="B53" s="107" t="b">
        <v>0</v>
      </c>
      <c r="C53" s="107" t="b">
        <v>0</v>
      </c>
      <c r="D53" s="227"/>
      <c r="E53" s="181" t="s">
        <v>104</v>
      </c>
      <c r="F53" s="181" t="s">
        <v>105</v>
      </c>
      <c r="G53" s="181"/>
      <c r="H53" s="181"/>
      <c r="I53" s="182" t="s">
        <v>34</v>
      </c>
      <c r="J53" s="183" t="s">
        <v>34</v>
      </c>
      <c r="K53" s="237"/>
      <c r="L53" s="185"/>
      <c r="M53" s="186"/>
      <c r="N53" s="186"/>
      <c r="O53" s="186"/>
    </row>
    <row r="54" s="143" customFormat="1" ht="19.2" customHeight="1" spans="1:15">
      <c r="A54" s="187">
        <v>0</v>
      </c>
      <c r="B54" s="187">
        <v>0</v>
      </c>
      <c r="C54" s="187">
        <v>0</v>
      </c>
      <c r="D54" s="188"/>
      <c r="E54" s="189" t="s">
        <v>106</v>
      </c>
      <c r="F54" s="244" t="s">
        <v>107</v>
      </c>
      <c r="G54" s="245"/>
      <c r="H54" s="189"/>
      <c r="I54" s="157">
        <v>3</v>
      </c>
      <c r="J54" s="163">
        <f>SUM(A54:B54)</f>
        <v>0</v>
      </c>
      <c r="K54" s="193" t="str">
        <f t="shared" ref="K54:K58" si="8">IF(J54&gt;I54,"⚠","")</f>
        <v/>
      </c>
      <c r="L54" s="185"/>
      <c r="M54" s="186"/>
      <c r="N54" s="186"/>
      <c r="O54" s="186"/>
    </row>
    <row r="55" s="143" customFormat="1" ht="19.2" customHeight="1" spans="1:15">
      <c r="A55" s="187">
        <v>0</v>
      </c>
      <c r="B55" s="187">
        <v>0</v>
      </c>
      <c r="C55" s="187">
        <v>0</v>
      </c>
      <c r="D55" s="188"/>
      <c r="E55" s="189" t="s">
        <v>108</v>
      </c>
      <c r="F55" s="244" t="s">
        <v>109</v>
      </c>
      <c r="G55" s="245"/>
      <c r="H55" s="189"/>
      <c r="I55" s="157">
        <v>6</v>
      </c>
      <c r="J55" s="163">
        <f t="shared" ref="J55:J58" si="9">SUM(A55:B55)</f>
        <v>0</v>
      </c>
      <c r="K55" s="193" t="str">
        <f t="shared" si="8"/>
        <v/>
      </c>
      <c r="L55" s="185"/>
      <c r="M55" s="186"/>
      <c r="N55" s="186"/>
      <c r="O55" s="186"/>
    </row>
    <row r="56" s="143" customFormat="1" ht="19.2" customHeight="1" spans="1:15">
      <c r="A56" s="187">
        <v>0</v>
      </c>
      <c r="B56" s="187">
        <v>0</v>
      </c>
      <c r="C56" s="187">
        <v>0</v>
      </c>
      <c r="D56" s="188"/>
      <c r="E56" s="189" t="s">
        <v>110</v>
      </c>
      <c r="F56" s="244" t="s">
        <v>111</v>
      </c>
      <c r="G56" s="245"/>
      <c r="H56" s="189"/>
      <c r="I56" s="157">
        <v>2</v>
      </c>
      <c r="J56" s="163">
        <f t="shared" si="9"/>
        <v>0</v>
      </c>
      <c r="K56" s="193" t="str">
        <f t="shared" si="8"/>
        <v/>
      </c>
      <c r="L56" s="185"/>
      <c r="M56" s="186"/>
      <c r="N56" s="186"/>
      <c r="O56" s="186"/>
    </row>
    <row r="57" s="143" customFormat="1" ht="19.2" customHeight="1" spans="1:15">
      <c r="A57" s="187">
        <v>0</v>
      </c>
      <c r="B57" s="187">
        <v>0</v>
      </c>
      <c r="C57" s="187">
        <v>0</v>
      </c>
      <c r="D57" s="188"/>
      <c r="E57" s="189" t="s">
        <v>112</v>
      </c>
      <c r="F57" s="244" t="s">
        <v>113</v>
      </c>
      <c r="G57" s="245"/>
      <c r="H57" s="189"/>
      <c r="I57" s="157">
        <v>5</v>
      </c>
      <c r="J57" s="163">
        <f t="shared" si="9"/>
        <v>0</v>
      </c>
      <c r="K57" s="193" t="str">
        <f t="shared" si="8"/>
        <v/>
      </c>
      <c r="L57" s="185"/>
      <c r="M57" s="186"/>
      <c r="N57" s="186"/>
      <c r="O57" s="186"/>
    </row>
    <row r="58" s="146" customFormat="1" ht="19.2" customHeight="1" spans="1:15">
      <c r="A58" s="187">
        <v>0</v>
      </c>
      <c r="B58" s="187">
        <v>0</v>
      </c>
      <c r="C58" s="187">
        <v>0</v>
      </c>
      <c r="D58" s="188"/>
      <c r="E58" s="189" t="s">
        <v>114</v>
      </c>
      <c r="F58" s="244" t="s">
        <v>115</v>
      </c>
      <c r="G58" s="245"/>
      <c r="H58" s="189"/>
      <c r="I58" s="157">
        <v>2</v>
      </c>
      <c r="J58" s="163">
        <f t="shared" si="9"/>
        <v>0</v>
      </c>
      <c r="K58" s="193" t="str">
        <f t="shared" si="8"/>
        <v/>
      </c>
      <c r="L58" s="185"/>
      <c r="M58" s="186"/>
      <c r="N58" s="186"/>
      <c r="O58" s="186"/>
    </row>
    <row r="59" s="147" customFormat="1" ht="19.2" customHeight="1" spans="1:15">
      <c r="A59" s="215"/>
      <c r="B59" s="215"/>
      <c r="C59" s="215"/>
      <c r="D59" s="188"/>
      <c r="E59" s="257"/>
      <c r="F59" s="258"/>
      <c r="G59" s="258"/>
      <c r="H59" s="258"/>
      <c r="I59" s="258"/>
      <c r="J59" s="258"/>
      <c r="K59" s="201"/>
      <c r="L59" s="201"/>
      <c r="M59" s="202"/>
      <c r="N59" s="35"/>
    </row>
    <row r="60" s="147" customFormat="1" ht="19.2" customHeight="1" spans="1:15">
      <c r="A60" s="232"/>
      <c r="B60" s="232"/>
      <c r="C60" s="232"/>
      <c r="D60" s="188"/>
      <c r="E60" s="259" t="s">
        <v>116</v>
      </c>
      <c r="F60" s="259"/>
      <c r="G60" s="259"/>
      <c r="H60" s="260"/>
      <c r="I60" s="261">
        <f>SUM(I64:I68)</f>
        <v>13</v>
      </c>
      <c r="J60" s="261">
        <f>SUM(J64:J68)</f>
        <v>0</v>
      </c>
      <c r="K60" s="98"/>
      <c r="L60" s="98"/>
      <c r="M60" s="217"/>
      <c r="N60" s="35"/>
    </row>
    <row r="61" s="143" customFormat="1" ht="19.2" customHeight="1" spans="1:15">
      <c r="A61" s="107" t="b">
        <v>0</v>
      </c>
      <c r="B61" s="107" t="b">
        <v>0</v>
      </c>
      <c r="C61" s="107" t="b">
        <v>0</v>
      </c>
      <c r="D61" s="227"/>
      <c r="E61" s="181" t="s">
        <v>117</v>
      </c>
      <c r="F61" s="181" t="s">
        <v>118</v>
      </c>
      <c r="G61" s="181"/>
      <c r="H61" s="181"/>
      <c r="I61" s="182" t="s">
        <v>34</v>
      </c>
      <c r="J61" s="183" t="s">
        <v>34</v>
      </c>
      <c r="K61" s="201"/>
      <c r="L61" s="185"/>
      <c r="M61" s="186"/>
      <c r="N61" s="186"/>
      <c r="O61" s="186"/>
    </row>
    <row r="62" s="143" customFormat="1" ht="19.2" customHeight="1" spans="1:15">
      <c r="A62" s="107" t="b">
        <v>0</v>
      </c>
      <c r="B62" s="107" t="b">
        <v>0</v>
      </c>
      <c r="C62" s="107" t="b">
        <v>0</v>
      </c>
      <c r="D62" s="227"/>
      <c r="E62" s="181" t="s">
        <v>119</v>
      </c>
      <c r="F62" s="181" t="s">
        <v>120</v>
      </c>
      <c r="G62" s="181"/>
      <c r="H62" s="181"/>
      <c r="I62" s="182" t="s">
        <v>34</v>
      </c>
      <c r="J62" s="183" t="s">
        <v>34</v>
      </c>
      <c r="K62" s="201"/>
      <c r="L62" s="185"/>
      <c r="M62" s="186"/>
      <c r="N62" s="186"/>
      <c r="O62" s="186"/>
    </row>
    <row r="63" s="146" customFormat="1" ht="19.2" customHeight="1" spans="1:15">
      <c r="A63" s="107" t="b">
        <v>0</v>
      </c>
      <c r="B63" s="107" t="b">
        <v>0</v>
      </c>
      <c r="C63" s="107" t="b">
        <v>0</v>
      </c>
      <c r="D63" s="227"/>
      <c r="E63" s="181" t="s">
        <v>121</v>
      </c>
      <c r="F63" s="181" t="s">
        <v>122</v>
      </c>
      <c r="G63" s="181"/>
      <c r="H63" s="181"/>
      <c r="I63" s="182" t="s">
        <v>34</v>
      </c>
      <c r="J63" s="183" t="s">
        <v>34</v>
      </c>
      <c r="K63" s="201"/>
      <c r="L63" s="185"/>
      <c r="M63" s="186"/>
      <c r="N63" s="186"/>
      <c r="O63" s="186"/>
    </row>
    <row r="64" s="147" customFormat="1" ht="19.2" customHeight="1" spans="1:15">
      <c r="A64" s="187">
        <v>0</v>
      </c>
      <c r="B64" s="187">
        <v>0</v>
      </c>
      <c r="C64" s="187">
        <v>0</v>
      </c>
      <c r="D64" s="188"/>
      <c r="E64" s="189" t="s">
        <v>123</v>
      </c>
      <c r="F64" s="210" t="s">
        <v>124</v>
      </c>
      <c r="G64" s="210"/>
      <c r="H64" s="210"/>
      <c r="I64" s="157">
        <v>1</v>
      </c>
      <c r="J64" s="163">
        <f t="shared" ref="J64:J68" si="10">SUM(A64:B64)</f>
        <v>0</v>
      </c>
      <c r="K64" s="193" t="str">
        <f t="shared" ref="K64:K68" si="11">IF(J64&gt;I64,"⚠","")</f>
        <v/>
      </c>
      <c r="L64" s="185"/>
      <c r="M64" s="186"/>
      <c r="N64" s="186"/>
      <c r="O64" s="186"/>
    </row>
    <row r="65" s="147" customFormat="1" ht="19.2" customHeight="1" spans="1:20">
      <c r="A65" s="187">
        <v>0</v>
      </c>
      <c r="B65" s="187">
        <v>0</v>
      </c>
      <c r="C65" s="187">
        <v>0</v>
      </c>
      <c r="D65" s="188"/>
      <c r="E65" s="189" t="s">
        <v>125</v>
      </c>
      <c r="F65" s="212" t="s">
        <v>126</v>
      </c>
      <c r="G65" s="213"/>
      <c r="H65" s="214"/>
      <c r="I65" s="157">
        <v>7</v>
      </c>
      <c r="J65" s="163">
        <f t="shared" si="10"/>
        <v>0</v>
      </c>
      <c r="K65" s="193" t="str">
        <f t="shared" si="11"/>
        <v/>
      </c>
      <c r="L65" s="185"/>
      <c r="M65" s="186"/>
      <c r="N65" s="186"/>
      <c r="O65" s="186"/>
    </row>
    <row r="66" s="147" customFormat="1" ht="19.2" customHeight="1" spans="1:20">
      <c r="A66" s="187">
        <v>0</v>
      </c>
      <c r="B66" s="187">
        <v>0</v>
      </c>
      <c r="C66" s="187">
        <v>0</v>
      </c>
      <c r="D66" s="188"/>
      <c r="E66" s="189" t="s">
        <v>127</v>
      </c>
      <c r="F66" s="212" t="s">
        <v>128</v>
      </c>
      <c r="G66" s="213"/>
      <c r="H66" s="214"/>
      <c r="I66" s="157">
        <v>1</v>
      </c>
      <c r="J66" s="163">
        <f t="shared" si="10"/>
        <v>0</v>
      </c>
      <c r="K66" s="193" t="str">
        <f t="shared" si="11"/>
        <v/>
      </c>
      <c r="L66" s="185"/>
      <c r="M66" s="186"/>
      <c r="N66" s="186"/>
      <c r="O66" s="186"/>
    </row>
    <row r="67" s="147" customFormat="1" ht="19.2" customHeight="1" spans="1:20">
      <c r="A67" s="187">
        <v>0</v>
      </c>
      <c r="B67" s="187">
        <v>0</v>
      </c>
      <c r="C67" s="187">
        <v>0</v>
      </c>
      <c r="D67" s="188"/>
      <c r="E67" s="189" t="s">
        <v>129</v>
      </c>
      <c r="F67" s="212" t="s">
        <v>130</v>
      </c>
      <c r="G67" s="213"/>
      <c r="H67" s="214"/>
      <c r="I67" s="157">
        <v>2</v>
      </c>
      <c r="J67" s="163">
        <f t="shared" si="10"/>
        <v>0</v>
      </c>
      <c r="K67" s="193" t="str">
        <f t="shared" si="11"/>
        <v/>
      </c>
      <c r="L67" s="185"/>
      <c r="M67" s="186"/>
      <c r="N67" s="186"/>
      <c r="O67" s="186"/>
    </row>
    <row r="68" s="147" customFormat="1" ht="19.2" customHeight="1" spans="1:20">
      <c r="A68" s="187">
        <v>0</v>
      </c>
      <c r="B68" s="187">
        <v>0</v>
      </c>
      <c r="C68" s="187">
        <v>0</v>
      </c>
      <c r="D68" s="188"/>
      <c r="E68" s="189" t="s">
        <v>131</v>
      </c>
      <c r="F68" s="212" t="s">
        <v>132</v>
      </c>
      <c r="G68" s="213"/>
      <c r="H68" s="214"/>
      <c r="I68" s="157">
        <v>2</v>
      </c>
      <c r="J68" s="163">
        <f t="shared" si="10"/>
        <v>0</v>
      </c>
      <c r="K68" s="193" t="str">
        <f t="shared" si="11"/>
        <v/>
      </c>
      <c r="L68" s="185"/>
      <c r="M68" s="186"/>
      <c r="N68" s="186"/>
      <c r="O68" s="186"/>
    </row>
    <row r="69" s="147" customFormat="1" ht="19.2" customHeight="1" spans="1:20">
      <c r="A69" s="221"/>
      <c r="B69" s="221"/>
      <c r="C69" s="221"/>
      <c r="D69" s="174"/>
      <c r="E69" s="262"/>
      <c r="F69" s="263"/>
      <c r="G69" s="263"/>
      <c r="H69" s="264"/>
      <c r="I69" s="265"/>
      <c r="J69" s="265"/>
      <c r="K69" s="201"/>
      <c r="L69" s="201"/>
      <c r="M69" s="202"/>
      <c r="N69" s="35"/>
      <c r="S69" s="146"/>
      <c r="T69" s="146"/>
    </row>
    <row r="70" s="147" customFormat="1" ht="19.2" customHeight="1" spans="1:20">
      <c r="A70" s="215"/>
      <c r="B70" s="215"/>
      <c r="C70" s="215"/>
      <c r="D70" s="188"/>
      <c r="E70" s="266" t="s">
        <v>133</v>
      </c>
      <c r="F70" s="266"/>
      <c r="G70" s="266"/>
      <c r="H70" s="267"/>
      <c r="I70" s="268">
        <f>SUM(I71:I81)</f>
        <v>10</v>
      </c>
      <c r="J70" s="268">
        <f>SUM(J71:J81)</f>
        <v>0</v>
      </c>
      <c r="K70" s="98"/>
      <c r="L70" s="98"/>
      <c r="M70" s="217"/>
      <c r="N70" s="35"/>
      <c r="S70" s="146"/>
      <c r="T70" s="146"/>
    </row>
    <row r="71" s="143" customFormat="1" ht="19.2" customHeight="1" spans="1:20">
      <c r="A71" s="187"/>
      <c r="B71" s="187"/>
      <c r="C71" s="187"/>
      <c r="D71" s="188"/>
      <c r="E71" s="243" t="s">
        <v>134</v>
      </c>
      <c r="F71" s="212" t="s">
        <v>135</v>
      </c>
      <c r="G71" s="213"/>
      <c r="H71" s="214"/>
      <c r="I71" s="246">
        <v>9</v>
      </c>
      <c r="J71" s="163">
        <f>SUM(J72:J80)</f>
        <v>0</v>
      </c>
      <c r="K71" s="193" t="str">
        <f>IF(J71&gt;I71,"⚠","")</f>
        <v/>
      </c>
      <c r="L71" s="185"/>
      <c r="M71" s="186"/>
      <c r="N71" s="186"/>
      <c r="O71" s="186"/>
      <c r="S71" s="146"/>
      <c r="T71" s="146"/>
    </row>
    <row r="72" s="143" customFormat="1" ht="19.2" customHeight="1" spans="1:20">
      <c r="A72" s="187">
        <v>0</v>
      </c>
      <c r="B72" s="187">
        <v>0</v>
      </c>
      <c r="C72" s="187">
        <v>0</v>
      </c>
      <c r="D72" s="188"/>
      <c r="E72" s="243"/>
      <c r="F72" s="269" t="s">
        <v>136</v>
      </c>
      <c r="G72" s="270"/>
      <c r="H72" s="271" t="s">
        <v>137</v>
      </c>
      <c r="I72" s="246"/>
      <c r="J72" s="163">
        <f>SUM(A72:B72)</f>
        <v>0</v>
      </c>
      <c r="K72" s="193"/>
      <c r="L72" s="185"/>
      <c r="M72" s="186"/>
      <c r="N72" s="186"/>
      <c r="O72" s="186"/>
      <c r="S72" s="146"/>
      <c r="T72" s="146"/>
    </row>
    <row r="73" s="143" customFormat="1" ht="19.2" customHeight="1" spans="1:20">
      <c r="A73" s="187">
        <v>0</v>
      </c>
      <c r="B73" s="187">
        <v>0</v>
      </c>
      <c r="C73" s="187">
        <v>0</v>
      </c>
      <c r="D73" s="188"/>
      <c r="E73" s="243"/>
      <c r="F73" s="272" t="s">
        <v>138</v>
      </c>
      <c r="G73" s="273"/>
      <c r="H73" s="274" t="s">
        <v>137</v>
      </c>
      <c r="I73" s="246"/>
      <c r="J73" s="163">
        <f t="shared" ref="J73:J81" si="12">SUM(A73:B73)</f>
        <v>0</v>
      </c>
      <c r="K73" s="193"/>
      <c r="L73" s="185"/>
      <c r="M73" s="186"/>
      <c r="N73" s="186"/>
      <c r="O73" s="186"/>
      <c r="S73" s="146"/>
      <c r="T73" s="146"/>
    </row>
    <row r="74" s="143" customFormat="1" ht="19.2" customHeight="1" spans="1:20">
      <c r="A74" s="187">
        <v>0</v>
      </c>
      <c r="B74" s="187">
        <v>0</v>
      </c>
      <c r="C74" s="187">
        <v>0</v>
      </c>
      <c r="D74" s="188"/>
      <c r="E74" s="243"/>
      <c r="F74" s="272" t="s">
        <v>139</v>
      </c>
      <c r="G74" s="273"/>
      <c r="H74" s="274" t="s">
        <v>137</v>
      </c>
      <c r="I74" s="246"/>
      <c r="J74" s="163">
        <f t="shared" si="12"/>
        <v>0</v>
      </c>
      <c r="K74" s="193"/>
      <c r="L74" s="185"/>
      <c r="M74" s="186"/>
      <c r="N74" s="186"/>
      <c r="O74" s="186"/>
      <c r="S74" s="146"/>
      <c r="T74" s="146"/>
    </row>
    <row r="75" s="143" customFormat="1" ht="19.2" customHeight="1" spans="1:20">
      <c r="A75" s="187">
        <v>0</v>
      </c>
      <c r="B75" s="187">
        <v>0</v>
      </c>
      <c r="C75" s="187">
        <v>0</v>
      </c>
      <c r="D75" s="188"/>
      <c r="E75" s="243"/>
      <c r="F75" s="272" t="s">
        <v>140</v>
      </c>
      <c r="G75" s="273"/>
      <c r="H75" s="274" t="s">
        <v>137</v>
      </c>
      <c r="I75" s="246"/>
      <c r="J75" s="163">
        <f t="shared" si="12"/>
        <v>0</v>
      </c>
      <c r="K75" s="193"/>
      <c r="L75" s="185"/>
      <c r="M75" s="186"/>
      <c r="N75" s="186"/>
      <c r="O75" s="186"/>
      <c r="S75" s="146"/>
      <c r="T75" s="146"/>
    </row>
    <row r="76" s="143" customFormat="1" ht="19.2" customHeight="1" spans="1:20">
      <c r="A76" s="187">
        <v>0</v>
      </c>
      <c r="B76" s="187">
        <v>0</v>
      </c>
      <c r="C76" s="187">
        <v>0</v>
      </c>
      <c r="D76" s="188"/>
      <c r="E76" s="243"/>
      <c r="F76" s="272" t="s">
        <v>141</v>
      </c>
      <c r="G76" s="273"/>
      <c r="H76" s="274" t="s">
        <v>137</v>
      </c>
      <c r="I76" s="246"/>
      <c r="J76" s="163">
        <f t="shared" si="12"/>
        <v>0</v>
      </c>
      <c r="K76" s="193"/>
      <c r="L76" s="185"/>
      <c r="M76" s="186"/>
      <c r="N76" s="186"/>
      <c r="O76" s="186"/>
      <c r="S76" s="146"/>
      <c r="T76" s="146"/>
    </row>
    <row r="77" s="143" customFormat="1" ht="19.2" customHeight="1" spans="1:20">
      <c r="A77" s="187">
        <v>0</v>
      </c>
      <c r="B77" s="187">
        <v>0</v>
      </c>
      <c r="C77" s="187">
        <v>0</v>
      </c>
      <c r="D77" s="188"/>
      <c r="E77" s="243"/>
      <c r="F77" s="272" t="s">
        <v>142</v>
      </c>
      <c r="G77" s="273"/>
      <c r="H77" s="274" t="s">
        <v>137</v>
      </c>
      <c r="I77" s="246"/>
      <c r="J77" s="163">
        <f t="shared" si="12"/>
        <v>0</v>
      </c>
      <c r="K77" s="193"/>
      <c r="L77" s="185"/>
      <c r="M77" s="186"/>
      <c r="N77" s="186"/>
      <c r="O77" s="186"/>
      <c r="S77" s="146"/>
      <c r="T77" s="146"/>
    </row>
    <row r="78" s="143" customFormat="1" ht="19.2" customHeight="1" spans="1:20">
      <c r="A78" s="187">
        <v>0</v>
      </c>
      <c r="B78" s="187">
        <v>0</v>
      </c>
      <c r="C78" s="187">
        <v>0</v>
      </c>
      <c r="D78" s="188"/>
      <c r="E78" s="243"/>
      <c r="F78" s="272" t="s">
        <v>143</v>
      </c>
      <c r="G78" s="273"/>
      <c r="H78" s="274" t="s">
        <v>137</v>
      </c>
      <c r="I78" s="246"/>
      <c r="J78" s="163">
        <f t="shared" si="12"/>
        <v>0</v>
      </c>
      <c r="K78" s="193"/>
      <c r="L78" s="185"/>
      <c r="M78" s="186"/>
      <c r="N78" s="186"/>
      <c r="O78" s="186"/>
      <c r="S78" s="146"/>
      <c r="T78" s="146"/>
    </row>
    <row r="79" s="143" customFormat="1" ht="19.2" customHeight="1" spans="1:20">
      <c r="A79" s="187">
        <v>0</v>
      </c>
      <c r="B79" s="187">
        <v>0</v>
      </c>
      <c r="C79" s="187">
        <v>0</v>
      </c>
      <c r="D79" s="188"/>
      <c r="E79" s="243"/>
      <c r="F79" s="272" t="s">
        <v>144</v>
      </c>
      <c r="G79" s="273"/>
      <c r="H79" s="274" t="s">
        <v>137</v>
      </c>
      <c r="I79" s="246"/>
      <c r="J79" s="163">
        <f t="shared" si="12"/>
        <v>0</v>
      </c>
      <c r="K79" s="193"/>
      <c r="L79" s="185"/>
      <c r="M79" s="186"/>
      <c r="N79" s="186"/>
      <c r="O79" s="186"/>
      <c r="S79" s="146"/>
      <c r="T79" s="146"/>
    </row>
    <row r="80" s="143" customFormat="1" ht="19.2" customHeight="1" spans="1:20">
      <c r="A80" s="187">
        <v>0</v>
      </c>
      <c r="B80" s="187">
        <v>0</v>
      </c>
      <c r="C80" s="187">
        <v>0</v>
      </c>
      <c r="D80" s="188"/>
      <c r="E80" s="243"/>
      <c r="F80" s="272" t="s">
        <v>145</v>
      </c>
      <c r="G80" s="273"/>
      <c r="H80" s="274" t="s">
        <v>137</v>
      </c>
      <c r="I80" s="246"/>
      <c r="J80" s="163">
        <f t="shared" si="12"/>
        <v>0</v>
      </c>
      <c r="K80" s="193"/>
      <c r="L80" s="185"/>
      <c r="M80" s="186"/>
      <c r="N80" s="186"/>
      <c r="O80" s="186"/>
      <c r="S80" s="146"/>
      <c r="T80" s="146"/>
    </row>
    <row r="81" s="143" customFormat="1" ht="19.2" customHeight="1" spans="1:20">
      <c r="A81" s="187">
        <v>0</v>
      </c>
      <c r="B81" s="187">
        <v>0</v>
      </c>
      <c r="C81" s="187">
        <v>0</v>
      </c>
      <c r="D81" s="188"/>
      <c r="E81" s="243" t="s">
        <v>146</v>
      </c>
      <c r="F81" s="212" t="s">
        <v>147</v>
      </c>
      <c r="G81" s="213"/>
      <c r="H81" s="214"/>
      <c r="I81" s="246">
        <v>1</v>
      </c>
      <c r="J81" s="163">
        <f t="shared" si="12"/>
        <v>0</v>
      </c>
      <c r="K81" s="193" t="str">
        <f t="shared" ref="K81" si="13">IF(J81&gt;I81,"⚠","")</f>
        <v/>
      </c>
      <c r="L81" s="185"/>
      <c r="M81" s="186"/>
      <c r="N81" s="186"/>
      <c r="O81" s="186"/>
      <c r="S81" s="146"/>
      <c r="T81" s="146"/>
    </row>
    <row r="82" s="146" customFormat="1" ht="19.2" customHeight="1" spans="1:20">
      <c r="A82" s="232"/>
      <c r="B82" s="232"/>
      <c r="C82" s="232"/>
      <c r="D82" s="233"/>
      <c r="E82" s="144"/>
      <c r="F82" s="144"/>
      <c r="G82" s="144"/>
      <c r="H82" s="144"/>
      <c r="I82" s="144"/>
      <c r="J82" s="144"/>
      <c r="K82" s="275"/>
      <c r="L82" s="275"/>
      <c r="M82" s="276"/>
      <c r="N82" s="35"/>
    </row>
    <row r="83" s="147" customFormat="1" ht="19.2" customHeight="1" spans="1:20">
      <c r="A83" s="277">
        <f>SUM(A13,A16:A20,A24:A29,A34:A35,A43:A49,A54:A58,A64:A68,A72:A81)</f>
        <v>0</v>
      </c>
      <c r="B83" s="277">
        <f t="shared" ref="B83:C83" si="14">SUM(B13,B16:B20,B24:B29,B34:B35,B43:B49,B54:B58,B64:B68,B72:B81)</f>
        <v>0</v>
      </c>
      <c r="C83" s="277">
        <f t="shared" si="14"/>
        <v>0</v>
      </c>
      <c r="D83" s="277"/>
      <c r="E83" s="149" t="s">
        <v>17</v>
      </c>
      <c r="F83" s="149"/>
      <c r="G83" s="149"/>
      <c r="H83" s="278"/>
      <c r="I83" s="277">
        <f>SUM(I9,I15,I22,I31,I37,I51,I60,I70)</f>
        <v>110</v>
      </c>
      <c r="J83" s="277">
        <f>SUM(J9,J15,J22,J31,J37,J51,J60,J70)</f>
        <v>0</v>
      </c>
      <c r="K83" s="279"/>
      <c r="L83" s="279"/>
      <c r="M83" s="280"/>
      <c r="N83" s="280"/>
      <c r="O83" s="280"/>
      <c r="S83" s="146"/>
      <c r="T83" s="146"/>
    </row>
    <row r="84" s="143" customFormat="1" ht="19.2" customHeight="1" spans="1:20">
      <c r="A84" s="161"/>
      <c r="B84" s="161"/>
      <c r="C84" s="161"/>
      <c r="D84" s="161"/>
      <c r="E84" s="161"/>
      <c r="F84" s="281"/>
      <c r="G84" s="161"/>
      <c r="H84" s="145"/>
      <c r="I84" s="145"/>
      <c r="J84" s="145"/>
      <c r="K84" s="282"/>
      <c r="L84" s="145"/>
      <c r="M84" s="283"/>
      <c r="S84" s="284"/>
      <c r="T84" s="146"/>
    </row>
    <row r="85" s="148" customFormat="1" ht="21" customHeight="1" spans="1:20">
      <c r="A85" s="28"/>
      <c r="B85" s="28"/>
      <c r="C85" s="28"/>
      <c r="D85" s="28"/>
      <c r="E85" s="34"/>
      <c r="F85" s="34"/>
      <c r="G85" s="34"/>
      <c r="H85" s="34"/>
      <c r="I85" s="34"/>
      <c r="J85" s="34"/>
      <c r="K85" s="98"/>
      <c r="L85" s="35"/>
      <c r="M85" s="36"/>
      <c r="N85" s="285"/>
      <c r="S85" s="284"/>
      <c r="T85" s="146"/>
    </row>
    <row r="86" s="143" customFormat="1" spans="1:20">
      <c r="A86" s="28"/>
      <c r="B86" s="28"/>
      <c r="C86" s="28"/>
      <c r="D86" s="28"/>
      <c r="E86" s="34"/>
      <c r="F86" s="34"/>
      <c r="G86" s="34"/>
      <c r="H86" s="34"/>
      <c r="I86" s="34"/>
      <c r="J86" s="34"/>
      <c r="K86" s="98"/>
      <c r="L86" s="35"/>
      <c r="M86" s="36"/>
      <c r="O86" s="161"/>
      <c r="P86" s="161"/>
      <c r="Q86" s="161"/>
      <c r="R86" s="161"/>
      <c r="S86" s="146"/>
      <c r="T86" s="146"/>
    </row>
    <row r="87" spans="1:20">
      <c r="S87" s="146"/>
      <c r="T87" s="146"/>
    </row>
    <row r="88" spans="1:20">
      <c r="S88" s="146"/>
      <c r="T88" s="146"/>
    </row>
    <row r="89" spans="1:20">
      <c r="S89" s="146"/>
      <c r="T89" s="146"/>
    </row>
  </sheetData>
  <mergeCells count="138">
    <mergeCell ref="P3:R3"/>
    <mergeCell ref="P4:R4"/>
    <mergeCell ref="M8:O8"/>
    <mergeCell ref="E9:H9"/>
    <mergeCell ref="F10:H10"/>
    <mergeCell ref="I10:J10"/>
    <mergeCell ref="M10:O10"/>
    <mergeCell ref="F11:H11"/>
    <mergeCell ref="I11:J11"/>
    <mergeCell ref="M11:O11"/>
    <mergeCell ref="F12:H12"/>
    <mergeCell ref="I12:J12"/>
    <mergeCell ref="M12:O12"/>
    <mergeCell ref="F13:H13"/>
    <mergeCell ref="M13:O13"/>
    <mergeCell ref="E15:H15"/>
    <mergeCell ref="F16:H16"/>
    <mergeCell ref="M16:O16"/>
    <mergeCell ref="F17:H17"/>
    <mergeCell ref="M17:O17"/>
    <mergeCell ref="F18:H18"/>
    <mergeCell ref="M18:O18"/>
    <mergeCell ref="F19:H19"/>
    <mergeCell ref="M19:O19"/>
    <mergeCell ref="F20:H20"/>
    <mergeCell ref="M20:O20"/>
    <mergeCell ref="F21:H21"/>
    <mergeCell ref="E22:H22"/>
    <mergeCell ref="F23:H23"/>
    <mergeCell ref="I23:J23"/>
    <mergeCell ref="M23:O23"/>
    <mergeCell ref="F24:H24"/>
    <mergeCell ref="M24:O24"/>
    <mergeCell ref="F25:H25"/>
    <mergeCell ref="M25:O25"/>
    <mergeCell ref="F26:H26"/>
    <mergeCell ref="M26:O26"/>
    <mergeCell ref="F27:H27"/>
    <mergeCell ref="M27:O27"/>
    <mergeCell ref="F28:H28"/>
    <mergeCell ref="M28:O28"/>
    <mergeCell ref="F29:H29"/>
    <mergeCell ref="M29:O29"/>
    <mergeCell ref="E31:H31"/>
    <mergeCell ref="F32:H32"/>
    <mergeCell ref="I32:J32"/>
    <mergeCell ref="M32:O32"/>
    <mergeCell ref="F33:H33"/>
    <mergeCell ref="I33:J33"/>
    <mergeCell ref="M33:O33"/>
    <mergeCell ref="F34:H34"/>
    <mergeCell ref="M34:O34"/>
    <mergeCell ref="F35:H35"/>
    <mergeCell ref="M35:O35"/>
    <mergeCell ref="E37:H37"/>
    <mergeCell ref="F38:H38"/>
    <mergeCell ref="I38:J38"/>
    <mergeCell ref="M38:O38"/>
    <mergeCell ref="F39:H39"/>
    <mergeCell ref="I39:J39"/>
    <mergeCell ref="M39:O39"/>
    <mergeCell ref="F40:H40"/>
    <mergeCell ref="I40:J40"/>
    <mergeCell ref="M40:O40"/>
    <mergeCell ref="F41:H41"/>
    <mergeCell ref="I41:J41"/>
    <mergeCell ref="M41:O41"/>
    <mergeCell ref="F42:H42"/>
    <mergeCell ref="I42:J42"/>
    <mergeCell ref="M42:O42"/>
    <mergeCell ref="F43:H43"/>
    <mergeCell ref="M43:O43"/>
    <mergeCell ref="F44:H44"/>
    <mergeCell ref="M44:O44"/>
    <mergeCell ref="F45:H45"/>
    <mergeCell ref="M45:O45"/>
    <mergeCell ref="F46:H46"/>
    <mergeCell ref="M46:O46"/>
    <mergeCell ref="F47:H47"/>
    <mergeCell ref="M47:O47"/>
    <mergeCell ref="F48:H48"/>
    <mergeCell ref="M48:O48"/>
    <mergeCell ref="F49:H49"/>
    <mergeCell ref="M49:O49"/>
    <mergeCell ref="E51:H51"/>
    <mergeCell ref="F52:H52"/>
    <mergeCell ref="I52:J52"/>
    <mergeCell ref="M52:O52"/>
    <mergeCell ref="F53:H53"/>
    <mergeCell ref="I53:J53"/>
    <mergeCell ref="M53:O53"/>
    <mergeCell ref="F54:H54"/>
    <mergeCell ref="M54:O54"/>
    <mergeCell ref="F55:H55"/>
    <mergeCell ref="M55:O55"/>
    <mergeCell ref="F56:H56"/>
    <mergeCell ref="M56:O56"/>
    <mergeCell ref="F57:H57"/>
    <mergeCell ref="M57:O57"/>
    <mergeCell ref="F58:H58"/>
    <mergeCell ref="M58:O58"/>
    <mergeCell ref="E60:H60"/>
    <mergeCell ref="F61:H61"/>
    <mergeCell ref="I61:J61"/>
    <mergeCell ref="M61:O61"/>
    <mergeCell ref="F62:H62"/>
    <mergeCell ref="I62:J62"/>
    <mergeCell ref="M62:O62"/>
    <mergeCell ref="F63:H63"/>
    <mergeCell ref="I63:J63"/>
    <mergeCell ref="M63:O63"/>
    <mergeCell ref="F64:H64"/>
    <mergeCell ref="M64:O64"/>
    <mergeCell ref="F65:H65"/>
    <mergeCell ref="M65:O65"/>
    <mergeCell ref="F66:H66"/>
    <mergeCell ref="M66:O66"/>
    <mergeCell ref="F67:H67"/>
    <mergeCell ref="M67:O67"/>
    <mergeCell ref="F68:H68"/>
    <mergeCell ref="M68:O68"/>
    <mergeCell ref="E70:H70"/>
    <mergeCell ref="F71:H71"/>
    <mergeCell ref="M71:O71"/>
    <mergeCell ref="M72:O72"/>
    <mergeCell ref="M73:O73"/>
    <mergeCell ref="M74:O74"/>
    <mergeCell ref="M75:O75"/>
    <mergeCell ref="M76:O76"/>
    <mergeCell ref="M77:O77"/>
    <mergeCell ref="M78:O78"/>
    <mergeCell ref="M79:O79"/>
    <mergeCell ref="M80:O80"/>
    <mergeCell ref="F81:H81"/>
    <mergeCell ref="M81:O81"/>
    <mergeCell ref="E83:G83"/>
    <mergeCell ref="I6:I8"/>
    <mergeCell ref="J6:J8"/>
  </mergeCells>
  <conditionalFormatting sqref="A13">
    <cfRule type="expression" dxfId="0" priority="53">
      <formula>$A$13&gt;$I$13</formula>
    </cfRule>
  </conditionalFormatting>
  <conditionalFormatting sqref="B13">
    <cfRule type="expression" dxfId="0" priority="52">
      <formula>$B$13&gt;$I$13</formula>
    </cfRule>
  </conditionalFormatting>
  <conditionalFormatting sqref="C13">
    <cfRule type="expression" dxfId="0" priority="51">
      <formula>$C$13&gt;$I$13</formula>
    </cfRule>
  </conditionalFormatting>
  <conditionalFormatting sqref="A16">
    <cfRule type="expression" dxfId="0" priority="197">
      <formula>$A$16&gt;$I$16</formula>
    </cfRule>
  </conditionalFormatting>
  <conditionalFormatting sqref="B16">
    <cfRule type="expression" dxfId="0" priority="198">
      <formula>$B$16&gt;$I$16</formula>
    </cfRule>
  </conditionalFormatting>
  <conditionalFormatting sqref="C16">
    <cfRule type="expression" dxfId="0" priority="199">
      <formula>$C$16&gt;$I$16</formula>
    </cfRule>
  </conditionalFormatting>
  <conditionalFormatting sqref="A17">
    <cfRule type="expression" dxfId="0" priority="185">
      <formula>$A$17&gt;$I$17</formula>
    </cfRule>
  </conditionalFormatting>
  <conditionalFormatting sqref="B17">
    <cfRule type="expression" dxfId="0" priority="184">
      <formula>$B$17&gt;$I$17</formula>
    </cfRule>
  </conditionalFormatting>
  <conditionalFormatting sqref="C17">
    <cfRule type="expression" dxfId="0" priority="183">
      <formula>$C$17&gt;$I$17</formula>
    </cfRule>
  </conditionalFormatting>
  <conditionalFormatting sqref="A18">
    <cfRule type="expression" dxfId="0" priority="181">
      <formula>$A$18&gt;$I$18</formula>
    </cfRule>
  </conditionalFormatting>
  <conditionalFormatting sqref="B18">
    <cfRule type="expression" dxfId="0" priority="179">
      <formula>$B$18&gt;$I$18</formula>
    </cfRule>
  </conditionalFormatting>
  <conditionalFormatting sqref="C18">
    <cfRule type="expression" dxfId="0" priority="178">
      <formula>$C$18&gt;$I$18</formula>
    </cfRule>
  </conditionalFormatting>
  <conditionalFormatting sqref="A19">
    <cfRule type="expression" dxfId="0" priority="49">
      <formula>$A$19&gt;$I$19</formula>
    </cfRule>
  </conditionalFormatting>
  <conditionalFormatting sqref="B19">
    <cfRule type="expression" dxfId="0" priority="48">
      <formula>$B$19&gt;$I$19</formula>
    </cfRule>
  </conditionalFormatting>
  <conditionalFormatting sqref="C19">
    <cfRule type="expression" dxfId="0" priority="47">
      <formula>$C$19&gt;$I$19</formula>
    </cfRule>
  </conditionalFormatting>
  <conditionalFormatting sqref="A20">
    <cfRule type="expression" dxfId="0" priority="45">
      <formula>$A$20&gt;$I$20</formula>
    </cfRule>
  </conditionalFormatting>
  <conditionalFormatting sqref="B20">
    <cfRule type="expression" dxfId="0" priority="44">
      <formula>$B$20&gt;$I$20</formula>
    </cfRule>
  </conditionalFormatting>
  <conditionalFormatting sqref="C20">
    <cfRule type="expression" dxfId="0" priority="43">
      <formula>$C$20&gt;$I$20</formula>
    </cfRule>
  </conditionalFormatting>
  <conditionalFormatting sqref="A24">
    <cfRule type="expression" dxfId="0" priority="162">
      <formula>$A$24&gt;$I$24</formula>
    </cfRule>
  </conditionalFormatting>
  <conditionalFormatting sqref="B24">
    <cfRule type="expression" dxfId="0" priority="161">
      <formula>$B$24&gt;$I$24</formula>
    </cfRule>
  </conditionalFormatting>
  <conditionalFormatting sqref="C24">
    <cfRule type="expression" dxfId="0" priority="160">
      <formula>$C$24&gt;$I$24</formula>
    </cfRule>
  </conditionalFormatting>
  <conditionalFormatting sqref="A25">
    <cfRule type="expression" dxfId="0" priority="41">
      <formula>$A$25&gt;$I$25</formula>
    </cfRule>
  </conditionalFormatting>
  <conditionalFormatting sqref="B25">
    <cfRule type="expression" dxfId="0" priority="40">
      <formula>$B$25&gt;$I$25</formula>
    </cfRule>
  </conditionalFormatting>
  <conditionalFormatting sqref="C25">
    <cfRule type="expression" dxfId="0" priority="39">
      <formula>$C$25&gt;$I$25</formula>
    </cfRule>
  </conditionalFormatting>
  <conditionalFormatting sqref="A26">
    <cfRule type="expression" dxfId="0" priority="37">
      <formula>$A$26&gt;$I$26</formula>
    </cfRule>
  </conditionalFormatting>
  <conditionalFormatting sqref="B26">
    <cfRule type="expression" dxfId="0" priority="36">
      <formula>$B$26&gt;$I$26</formula>
    </cfRule>
  </conditionalFormatting>
  <conditionalFormatting sqref="C26">
    <cfRule type="expression" dxfId="0" priority="35">
      <formula>$C$26&gt;$I$26</formula>
    </cfRule>
  </conditionalFormatting>
  <conditionalFormatting sqref="A27">
    <cfRule type="expression" dxfId="0" priority="33">
      <formula>$A$27&gt;$I$27</formula>
    </cfRule>
  </conditionalFormatting>
  <conditionalFormatting sqref="B27">
    <cfRule type="expression" dxfId="0" priority="32">
      <formula>$B$27&gt;$I$27</formula>
    </cfRule>
  </conditionalFormatting>
  <conditionalFormatting sqref="C27">
    <cfRule type="expression" dxfId="0" priority="31">
      <formula>$C$27&gt;$I$27</formula>
    </cfRule>
  </conditionalFormatting>
  <conditionalFormatting sqref="A28">
    <cfRule type="expression" dxfId="0" priority="29">
      <formula>$A$28&gt;$I$28</formula>
    </cfRule>
  </conditionalFormatting>
  <conditionalFormatting sqref="B28">
    <cfRule type="expression" dxfId="0" priority="28">
      <formula>$B$28&gt;$I$28</formula>
    </cfRule>
  </conditionalFormatting>
  <conditionalFormatting sqref="C28">
    <cfRule type="expression" dxfId="0" priority="27">
      <formula>$C$28&gt;$I$28</formula>
    </cfRule>
  </conditionalFormatting>
  <conditionalFormatting sqref="A29">
    <cfRule type="expression" dxfId="0" priority="25">
      <formula>$A$29&gt;$I$29</formula>
    </cfRule>
  </conditionalFormatting>
  <conditionalFormatting sqref="B29">
    <cfRule type="expression" dxfId="0" priority="24">
      <formula>$B$29&gt;$I$29</formula>
    </cfRule>
  </conditionalFormatting>
  <conditionalFormatting sqref="C29">
    <cfRule type="expression" dxfId="0" priority="23">
      <formula>$C$29&gt;$I$29</formula>
    </cfRule>
  </conditionalFormatting>
  <conditionalFormatting sqref="A34">
    <cfRule type="expression" dxfId="0" priority="158">
      <formula>$A$34&gt;$I$34</formula>
    </cfRule>
  </conditionalFormatting>
  <conditionalFormatting sqref="B34">
    <cfRule type="expression" dxfId="0" priority="157">
      <formula>$B$34&gt;$I$34</formula>
    </cfRule>
  </conditionalFormatting>
  <conditionalFormatting sqref="C34">
    <cfRule type="expression" dxfId="0" priority="156">
      <formula>$C$34&gt;$I$34</formula>
    </cfRule>
  </conditionalFormatting>
  <conditionalFormatting sqref="A35">
    <cfRule type="expression" dxfId="0" priority="154">
      <formula>$A$35&gt;$I$35</formula>
    </cfRule>
  </conditionalFormatting>
  <conditionalFormatting sqref="B35">
    <cfRule type="expression" dxfId="0" priority="153">
      <formula>$B$35&gt;$I$35</formula>
    </cfRule>
  </conditionalFormatting>
  <conditionalFormatting sqref="C35">
    <cfRule type="expression" dxfId="0" priority="152">
      <formula>$C$35&gt;$I$35</formula>
    </cfRule>
  </conditionalFormatting>
  <conditionalFormatting sqref="A43">
    <cfRule type="expression" dxfId="0" priority="145">
      <formula>$A$43&gt;$I$43</formula>
    </cfRule>
  </conditionalFormatting>
  <conditionalFormatting sqref="B43">
    <cfRule type="expression" dxfId="0" priority="144">
      <formula>$B$43&gt;$I$43</formula>
    </cfRule>
  </conditionalFormatting>
  <conditionalFormatting sqref="C43">
    <cfRule type="expression" dxfId="0" priority="143">
      <formula>$C$43&gt;$I$43</formula>
    </cfRule>
  </conditionalFormatting>
  <conditionalFormatting sqref="A44">
    <cfRule type="expression" dxfId="0" priority="140">
      <formula>$A$44&gt;$I$44</formula>
    </cfRule>
  </conditionalFormatting>
  <conditionalFormatting sqref="B44">
    <cfRule type="expression" dxfId="0" priority="139">
      <formula>$B$44&gt;$I$44</formula>
    </cfRule>
  </conditionalFormatting>
  <conditionalFormatting sqref="C44">
    <cfRule type="expression" dxfId="0" priority="138">
      <formula>$C$44&gt;$I$44</formula>
    </cfRule>
  </conditionalFormatting>
  <conditionalFormatting sqref="A45">
    <cfRule type="expression" dxfId="0" priority="136">
      <formula>$A$45&gt;$I$45</formula>
    </cfRule>
  </conditionalFormatting>
  <conditionalFormatting sqref="B45">
    <cfRule type="expression" dxfId="0" priority="135">
      <formula>$B$45&gt;$I$45</formula>
    </cfRule>
  </conditionalFormatting>
  <conditionalFormatting sqref="C45">
    <cfRule type="expression" dxfId="0" priority="134">
      <formula>$C$45&gt;$I$45</formula>
    </cfRule>
  </conditionalFormatting>
  <conditionalFormatting sqref="A46">
    <cfRule type="expression" dxfId="0" priority="132">
      <formula>$A$46&gt;$I$46</formula>
    </cfRule>
  </conditionalFormatting>
  <conditionalFormatting sqref="B46">
    <cfRule type="expression" dxfId="0" priority="131">
      <formula>$B$46&gt;$I$46</formula>
    </cfRule>
  </conditionalFormatting>
  <conditionalFormatting sqref="C46">
    <cfRule type="expression" dxfId="0" priority="130">
      <formula>$C$46&gt;$I$46</formula>
    </cfRule>
  </conditionalFormatting>
  <conditionalFormatting sqref="A47">
    <cfRule type="expression" dxfId="0" priority="128">
      <formula>$A$47&gt;$I$47</formula>
    </cfRule>
  </conditionalFormatting>
  <conditionalFormatting sqref="B47">
    <cfRule type="expression" dxfId="0" priority="127">
      <formula>$B$47&gt;$I$47</formula>
    </cfRule>
  </conditionalFormatting>
  <conditionalFormatting sqref="C47">
    <cfRule type="expression" dxfId="0" priority="126">
      <formula>$C$47&gt;$I$47</formula>
    </cfRule>
  </conditionalFormatting>
  <conditionalFormatting sqref="A48">
    <cfRule type="expression" dxfId="0" priority="124">
      <formula>$A$48&gt;$I$48</formula>
    </cfRule>
  </conditionalFormatting>
  <conditionalFormatting sqref="B48">
    <cfRule type="expression" dxfId="0" priority="123">
      <formula>$B$48&gt;$I$48</formula>
    </cfRule>
  </conditionalFormatting>
  <conditionalFormatting sqref="C48">
    <cfRule type="expression" dxfId="0" priority="122">
      <formula>$C$48&gt;$I$48</formula>
    </cfRule>
  </conditionalFormatting>
  <conditionalFormatting sqref="A49">
    <cfRule type="expression" dxfId="0" priority="120">
      <formula>$A$49&gt;$I$49</formula>
    </cfRule>
  </conditionalFormatting>
  <conditionalFormatting sqref="B49">
    <cfRule type="expression" dxfId="0" priority="119">
      <formula>$B$49&gt;$I$49</formula>
    </cfRule>
  </conditionalFormatting>
  <conditionalFormatting sqref="C49">
    <cfRule type="expression" dxfId="0" priority="118">
      <formula>$C$49&gt;$I$49</formula>
    </cfRule>
  </conditionalFormatting>
  <conditionalFormatting sqref="A54">
    <cfRule type="expression" dxfId="0" priority="111">
      <formula>$A$54&gt;$I$54</formula>
    </cfRule>
  </conditionalFormatting>
  <conditionalFormatting sqref="B54">
    <cfRule type="expression" dxfId="0" priority="110">
      <formula>$B$54&gt;$I$54</formula>
    </cfRule>
  </conditionalFormatting>
  <conditionalFormatting sqref="C54">
    <cfRule type="expression" dxfId="0" priority="109">
      <formula>$C$54&gt;$I$54</formula>
    </cfRule>
  </conditionalFormatting>
  <conditionalFormatting sqref="A55">
    <cfRule type="expression" dxfId="0" priority="21">
      <formula>$A$55&gt;$I$55</formula>
    </cfRule>
  </conditionalFormatting>
  <conditionalFormatting sqref="B55">
    <cfRule type="expression" dxfId="0" priority="20">
      <formula>$B$55&gt;$I$55</formula>
    </cfRule>
  </conditionalFormatting>
  <conditionalFormatting sqref="C55">
    <cfRule type="expression" dxfId="0" priority="19">
      <formula>$C$55&gt;$I$55</formula>
    </cfRule>
  </conditionalFormatting>
  <conditionalFormatting sqref="A56">
    <cfRule type="expression" dxfId="0" priority="16">
      <formula>$A$56&gt;$I$56</formula>
    </cfRule>
  </conditionalFormatting>
  <conditionalFormatting sqref="B56">
    <cfRule type="expression" dxfId="0" priority="15">
      <formula>$B$56&gt;$I$56</formula>
    </cfRule>
  </conditionalFormatting>
  <conditionalFormatting sqref="C56">
    <cfRule type="expression" dxfId="0" priority="14">
      <formula>$C$56&gt;$I$56</formula>
    </cfRule>
  </conditionalFormatting>
  <conditionalFormatting sqref="A57">
    <cfRule type="expression" dxfId="0" priority="12">
      <formula>$A$57&gt;$I$57</formula>
    </cfRule>
  </conditionalFormatting>
  <conditionalFormatting sqref="B57">
    <cfRule type="expression" dxfId="0" priority="11">
      <formula>$B$57&gt;$I$57</formula>
    </cfRule>
  </conditionalFormatting>
  <conditionalFormatting sqref="C57">
    <cfRule type="expression" dxfId="0" priority="10">
      <formula>$C$57&gt;$I$57</formula>
    </cfRule>
  </conditionalFormatting>
  <conditionalFormatting sqref="A58">
    <cfRule type="expression" dxfId="0" priority="8">
      <formula>$A$58&gt;$I$58</formula>
    </cfRule>
  </conditionalFormatting>
  <conditionalFormatting sqref="B58">
    <cfRule type="expression" dxfId="0" priority="7">
      <formula>$B$58&gt;$I$58</formula>
    </cfRule>
  </conditionalFormatting>
  <conditionalFormatting sqref="C58">
    <cfRule type="expression" dxfId="0" priority="6">
      <formula>$C$58&gt;$I$58</formula>
    </cfRule>
  </conditionalFormatting>
  <conditionalFormatting sqref="A64">
    <cfRule type="expression" dxfId="0" priority="98">
      <formula>$A$64&gt;$I$64</formula>
    </cfRule>
  </conditionalFormatting>
  <conditionalFormatting sqref="B64">
    <cfRule type="expression" dxfId="0" priority="97">
      <formula>$B$64&gt;$I$64</formula>
    </cfRule>
  </conditionalFormatting>
  <conditionalFormatting sqref="C64">
    <cfRule type="expression" dxfId="0" priority="96">
      <formula>$C$64&gt;$I$64</formula>
    </cfRule>
  </conditionalFormatting>
  <conditionalFormatting sqref="A65">
    <cfRule type="expression" dxfId="0" priority="94">
      <formula>$A$65&gt;$I$65</formula>
    </cfRule>
  </conditionalFormatting>
  <conditionalFormatting sqref="B65">
    <cfRule type="expression" dxfId="0" priority="93">
      <formula>$B$65&gt;$I$65</formula>
    </cfRule>
  </conditionalFormatting>
  <conditionalFormatting sqref="C65">
    <cfRule type="expression" dxfId="0" priority="92">
      <formula>$C$65&gt;$I$65</formula>
    </cfRule>
  </conditionalFormatting>
  <conditionalFormatting sqref="A66">
    <cfRule type="expression" dxfId="0" priority="90">
      <formula>$A$66&gt;$I$66</formula>
    </cfRule>
  </conditionalFormatting>
  <conditionalFormatting sqref="B66">
    <cfRule type="expression" dxfId="0" priority="89">
      <formula>$B$66&gt;$I$66</formula>
    </cfRule>
  </conditionalFormatting>
  <conditionalFormatting sqref="C66">
    <cfRule type="expression" dxfId="0" priority="88">
      <formula>$C$66&gt;$I$66</formula>
    </cfRule>
  </conditionalFormatting>
  <conditionalFormatting sqref="A67">
    <cfRule type="expression" dxfId="0" priority="86">
      <formula>$A$67&gt;$I$67</formula>
    </cfRule>
  </conditionalFormatting>
  <conditionalFormatting sqref="B67">
    <cfRule type="expression" dxfId="0" priority="85">
      <formula>$B$67&gt;$I$67</formula>
    </cfRule>
  </conditionalFormatting>
  <conditionalFormatting sqref="C67">
    <cfRule type="expression" dxfId="0" priority="84">
      <formula>$C$67&gt;$I$67</formula>
    </cfRule>
  </conditionalFormatting>
  <conditionalFormatting sqref="A68">
    <cfRule type="expression" dxfId="0" priority="82">
      <formula>$A$68&gt;$I$68</formula>
    </cfRule>
  </conditionalFormatting>
  <conditionalFormatting sqref="B68">
    <cfRule type="expression" dxfId="0" priority="81">
      <formula>$B$68&gt;$I$68</formula>
    </cfRule>
  </conditionalFormatting>
  <conditionalFormatting sqref="C68">
    <cfRule type="expression" dxfId="0" priority="80">
      <formula>$C$68&gt;$I$68</formula>
    </cfRule>
  </conditionalFormatting>
  <conditionalFormatting sqref="A81">
    <cfRule type="expression" dxfId="0" priority="4">
      <formula>$A$81&gt;$I$81</formula>
    </cfRule>
  </conditionalFormatting>
  <conditionalFormatting sqref="B81">
    <cfRule type="expression" dxfId="0" priority="3">
      <formula>$B$81&gt;$I$81</formula>
    </cfRule>
  </conditionalFormatting>
  <conditionalFormatting sqref="C81">
    <cfRule type="expression" dxfId="0" priority="2">
      <formula>$C$81&gt;$I$81</formula>
    </cfRule>
  </conditionalFormatting>
  <conditionalFormatting sqref="B72:B80">
    <cfRule type="expression" dxfId="0" priority="60">
      <formula>$B$71&gt;$I$71</formula>
    </cfRule>
  </conditionalFormatting>
  <conditionalFormatting sqref="C72:C80">
    <cfRule type="expression" dxfId="0" priority="59">
      <formula>$C$71&gt;$I$71</formula>
    </cfRule>
  </conditionalFormatting>
  <conditionalFormatting sqref="A13:C13 J13">
    <cfRule type="expression" dxfId="0" priority="50">
      <formula>$J$13&gt;$I$13</formula>
    </cfRule>
  </conditionalFormatting>
  <conditionalFormatting sqref="A16:C16 J16">
    <cfRule type="expression" dxfId="0" priority="200">
      <formula>$J$16&gt;$I$16</formula>
    </cfRule>
  </conditionalFormatting>
  <conditionalFormatting sqref="A17:C17 J17">
    <cfRule type="expression" dxfId="0" priority="182">
      <formula>$J$17&gt;$I$17</formula>
    </cfRule>
  </conditionalFormatting>
  <conditionalFormatting sqref="A18:C18 J18">
    <cfRule type="expression" dxfId="0" priority="177">
      <formula>$J$18&gt;$I$18</formula>
    </cfRule>
  </conditionalFormatting>
  <conditionalFormatting sqref="A19:C19 J19">
    <cfRule type="expression" dxfId="0" priority="46">
      <formula>$J$19&gt;$I$19</formula>
    </cfRule>
  </conditionalFormatting>
  <conditionalFormatting sqref="A20:C20 J20">
    <cfRule type="expression" dxfId="0" priority="42">
      <formula>$J$20&gt;$I$20</formula>
    </cfRule>
  </conditionalFormatting>
  <conditionalFormatting sqref="A24:C24 J24">
    <cfRule type="expression" dxfId="0" priority="159">
      <formula>$J$24&gt;$I$24</formula>
    </cfRule>
  </conditionalFormatting>
  <conditionalFormatting sqref="A25:C25 J25">
    <cfRule type="expression" dxfId="0" priority="38">
      <formula>$J$25&gt;$I$25</formula>
    </cfRule>
  </conditionalFormatting>
  <conditionalFormatting sqref="A26:C26 J26">
    <cfRule type="expression" dxfId="0" priority="34">
      <formula>$J$26&gt;$I$26</formula>
    </cfRule>
  </conditionalFormatting>
  <conditionalFormatting sqref="A27:C27 J27">
    <cfRule type="expression" dxfId="0" priority="30">
      <formula>$J$27&gt;$I$27</formula>
    </cfRule>
  </conditionalFormatting>
  <conditionalFormatting sqref="A28:C28 J28">
    <cfRule type="expression" dxfId="0" priority="26">
      <formula>$J$28&gt;$I$28</formula>
    </cfRule>
  </conditionalFormatting>
  <conditionalFormatting sqref="A29:C29 J29">
    <cfRule type="expression" dxfId="0" priority="22">
      <formula>$J$29&gt;$I$29</formula>
    </cfRule>
  </conditionalFormatting>
  <conditionalFormatting sqref="A34:C34 J34">
    <cfRule type="expression" dxfId="0" priority="155">
      <formula>$J$34&gt;$I$34</formula>
    </cfRule>
  </conditionalFormatting>
  <conditionalFormatting sqref="A35:C35 J35">
    <cfRule type="expression" dxfId="0" priority="151">
      <formula>$J$35&gt;$I$35</formula>
    </cfRule>
  </conditionalFormatting>
  <conditionalFormatting sqref="A43:C43 J43">
    <cfRule type="expression" dxfId="0" priority="142">
      <formula>$J$43&gt;$I$43</formula>
    </cfRule>
  </conditionalFormatting>
  <conditionalFormatting sqref="A44:C44 J44">
    <cfRule type="expression" dxfId="0" priority="141">
      <formula>$J$44&gt;$I$44</formula>
    </cfRule>
  </conditionalFormatting>
  <conditionalFormatting sqref="A45:C45 J45">
    <cfRule type="expression" dxfId="0" priority="137">
      <formula>$J$45&gt;$I$45</formula>
    </cfRule>
  </conditionalFormatting>
  <conditionalFormatting sqref="A46:C46 J46">
    <cfRule type="expression" dxfId="0" priority="133">
      <formula>$J$46&gt;$I$46</formula>
    </cfRule>
  </conditionalFormatting>
  <conditionalFormatting sqref="A47:C47 J47">
    <cfRule type="expression" dxfId="0" priority="129">
      <formula>$J$47&gt;$I$47</formula>
    </cfRule>
  </conditionalFormatting>
  <conditionalFormatting sqref="A48:C48 J48">
    <cfRule type="expression" dxfId="0" priority="125">
      <formula>$J$48&gt;$I$48</formula>
    </cfRule>
  </conditionalFormatting>
  <conditionalFormatting sqref="A49:C49 J49">
    <cfRule type="expression" dxfId="0" priority="121">
      <formula>$J$49&gt;$I$49</formula>
    </cfRule>
  </conditionalFormatting>
  <conditionalFormatting sqref="A54:C54 J54">
    <cfRule type="expression" dxfId="0" priority="112">
      <formula>$J$54&gt;$I$54</formula>
    </cfRule>
  </conditionalFormatting>
  <conditionalFormatting sqref="A55:C55 J55">
    <cfRule type="expression" dxfId="0" priority="18">
      <formula>$J$55&gt;$I$55</formula>
    </cfRule>
  </conditionalFormatting>
  <conditionalFormatting sqref="A56:C56 J56">
    <cfRule type="expression" dxfId="0" priority="13">
      <formula>$J$56&gt;$I$56</formula>
    </cfRule>
  </conditionalFormatting>
  <conditionalFormatting sqref="A57:C57 J57">
    <cfRule type="expression" dxfId="0" priority="9">
      <formula>$J$57&gt;$I$57</formula>
    </cfRule>
  </conditionalFormatting>
  <conditionalFormatting sqref="A58:C58 J58">
    <cfRule type="expression" dxfId="0" priority="5">
      <formula>$J$58&gt;$I$58</formula>
    </cfRule>
  </conditionalFormatting>
  <conditionalFormatting sqref="A64:C64 J64">
    <cfRule type="expression" dxfId="0" priority="99">
      <formula>$J$64&gt;$I$64</formula>
    </cfRule>
  </conditionalFormatting>
  <conditionalFormatting sqref="A65:C65 J65">
    <cfRule type="expression" dxfId="0" priority="95">
      <formula>$J$65&gt;$I$65</formula>
    </cfRule>
  </conditionalFormatting>
  <conditionalFormatting sqref="A66:C66 J66">
    <cfRule type="expression" dxfId="0" priority="91">
      <formula>$J$66&gt;$I$66</formula>
    </cfRule>
  </conditionalFormatting>
  <conditionalFormatting sqref="A67:C67 J67">
    <cfRule type="expression" dxfId="0" priority="87">
      <formula>$J$67&gt;$I$67</formula>
    </cfRule>
  </conditionalFormatting>
  <conditionalFormatting sqref="A68:C68 J68">
    <cfRule type="expression" dxfId="0" priority="83">
      <formula>$J$68&gt;$I$68</formula>
    </cfRule>
  </conditionalFormatting>
  <conditionalFormatting sqref="J71:J80 A72:C80">
    <cfRule type="expression" dxfId="0" priority="62">
      <formula>$J$71&gt;$I$71</formula>
    </cfRule>
  </conditionalFormatting>
  <conditionalFormatting sqref="A72:C80">
    <cfRule type="expression" dxfId="0" priority="61">
      <formula>$A$71&gt;$I$71</formula>
    </cfRule>
  </conditionalFormatting>
  <conditionalFormatting sqref="A81:C81 J81">
    <cfRule type="expression" dxfId="0" priority="1">
      <formula>$J$81&gt;$I$81</formula>
    </cfRule>
  </conditionalFormatting>
  <dataValidations count="4">
    <dataValidation type="custom" allowBlank="1" showInputMessage="1" showErrorMessage="1" errorTitle="Point Limit Exceeded." error="The value entered is too high. Please ensure number of planned points does not exceed the maximum possible points for this credit." sqref="A71 A81 A16:A20 A24:A29 A34:A35 A43:A49 A54:A58 A64:A68" errorStyle="warning">
      <formula1>A16&lt;=$I16</formula1>
    </dataValidation>
    <dataValidation type="custom" allowBlank="1" showInputMessage="1" showErrorMessage="1" errorTitle="Point Limit Exceeded." error="The value entered is too high. Please ensure the number of planned points does not exceed the maximum possible points for this credit." sqref="B71:C71 B81:C81 B16:C20 B24:C29 B34:C35 B43:C49 B54:C58 B64:C68" errorStyle="warning">
      <formula1>B16&lt;=$I16</formula1>
    </dataValidation>
    <dataValidation type="custom" allowBlank="1" showInputMessage="1" showErrorMessage="1" errorTitle="Too many points" error="Number of total planned points is higher than total possible points." sqref="J16:J20 J24:J29 J34:J35 J43:J49 J54:J58 J64:J68 J71:J81" errorStyle="warning">
      <formula1>J16&lt;=I16</formula1>
    </dataValidation>
    <dataValidation type="custom" allowBlank="1" showInputMessage="1" showErrorMessage="1" errorTitle="Point Limit Exceeded." error="The value entered is too high. Please ensure number of planned points does not exceed the maximum possible points for this credit." sqref="A72:C80" errorStyle="warning">
      <formula1>A72&lt;=$I$71</formula1>
    </dataValidation>
  </dataValidations>
  <pageMargins left="0.7" right="0.7" top="0.75" bottom="0.75" header="0.3" footer="0.3"/>
  <pageSetup paperSize="1" scale="41" orientation="portrait"/>
  <headerFooter/>
  <ignoredErrors>
    <ignoredError sqref="I14:J14 I42:J42 I21:J21 J24:J29 I30:J30 J34:J35 I36:J36 I63:J63 J43:J49 I50:J50 J54 I59:J59 I82:J82 J64:J68 I69:J69 I32:J32 I38:J40 I61:J61 J13 J16:J20 J72:J81" formulaRange="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G48"/>
  <sheetViews>
    <sheetView zoomScale="70" zoomScaleNormal="70" workbookViewId="0">
      <pane ySplit="5" topLeftCell="A6" activePane="bottomLeft" state="frozen"/>
      <selection/>
      <selection pane="bottomLeft" activeCell="A2" sqref="A2"/>
    </sheetView>
  </sheetViews>
  <sheetFormatPr defaultColWidth="8.66666666666667" defaultRowHeight="18"/>
  <cols>
    <col min="1" max="3" width="10" style="85" customWidth="1"/>
    <col min="4" max="4" width="10.4416666666667" style="86" customWidth="1"/>
    <col min="5" max="5" width="6.55833333333333" style="86" customWidth="1"/>
    <col min="6" max="6" width="54.4416666666667" style="86" customWidth="1"/>
    <col min="7" max="7" width="5.44166666666667" style="87" customWidth="1"/>
    <col min="8" max="8" width="4.33333333333333" style="86" customWidth="1"/>
    <col min="9" max="11" width="10" style="85" customWidth="1"/>
    <col min="12" max="12" width="10.6666666666667" style="86" customWidth="1"/>
    <col min="13" max="13" width="6.55833333333333" style="86" customWidth="1"/>
    <col min="14" max="14" width="45.3333333333333" style="86" customWidth="1"/>
    <col min="15" max="15" width="5.44166666666667" style="87" customWidth="1"/>
    <col min="16" max="16" width="4.33333333333333" style="86" customWidth="1"/>
    <col min="17" max="19" width="10" style="85" customWidth="1"/>
    <col min="20" max="20" width="10.7833333333333" style="86" customWidth="1"/>
    <col min="21" max="21" width="6.66666666666667" style="86" customWidth="1"/>
    <col min="22" max="22" width="45.3333333333333" style="86" customWidth="1"/>
    <col min="23" max="23" width="5.44166666666667" style="87" customWidth="1"/>
    <col min="24" max="24" width="5.44166666666667" style="88" customWidth="1"/>
    <col min="25" max="25" width="6.89166666666667" style="89" customWidth="1"/>
    <col min="26" max="26" width="11.1083333333333" style="86" customWidth="1"/>
    <col min="27" max="27" width="9.44166666666667" style="86" customWidth="1"/>
    <col min="28" max="16384" width="8.66666666666667" style="86"/>
  </cols>
  <sheetData>
    <row r="1" s="34" customFormat="1" ht="25.2" customHeight="1" spans="1:33">
      <c r="A1" s="28"/>
      <c r="B1" s="28"/>
      <c r="C1" s="28"/>
      <c r="D1" s="28"/>
      <c r="E1" s="28"/>
      <c r="F1" s="28"/>
      <c r="G1" s="87"/>
      <c r="H1" s="86"/>
      <c r="O1" s="87"/>
      <c r="P1" s="33"/>
      <c r="Q1" s="28"/>
      <c r="R1" s="28"/>
      <c r="S1" s="28"/>
      <c r="W1" s="87"/>
      <c r="Y1" s="90"/>
    </row>
    <row r="2" s="34" customFormat="1" ht="25.2" customHeight="1" spans="1:33">
      <c r="A2" s="91" t="s">
        <v>18</v>
      </c>
      <c r="B2" s="92"/>
      <c r="D2" s="93"/>
      <c r="E2" s="93"/>
      <c r="F2" s="93"/>
      <c r="G2" s="87"/>
      <c r="H2" s="93"/>
      <c r="O2" s="87"/>
      <c r="P2" s="94"/>
      <c r="Q2" s="28"/>
      <c r="R2" s="28"/>
      <c r="W2" s="87"/>
      <c r="Y2" s="94"/>
    </row>
    <row r="3" s="34" customFormat="1" ht="13.95" customHeight="1" spans="1:33">
      <c r="A3" s="95" t="s">
        <v>22</v>
      </c>
      <c r="B3" s="92"/>
      <c r="D3" s="96"/>
      <c r="G3" s="87"/>
      <c r="I3" s="92"/>
      <c r="M3" s="97"/>
      <c r="O3" s="87"/>
      <c r="Q3" s="28"/>
      <c r="R3" s="28"/>
      <c r="W3" s="98"/>
    </row>
    <row r="4" s="34" customFormat="1" ht="40.2" customHeight="1" spans="1:33">
      <c r="A4" s="99" t="s">
        <v>19</v>
      </c>
      <c r="B4" s="99" t="s">
        <v>23</v>
      </c>
      <c r="C4" s="99" t="s">
        <v>25</v>
      </c>
      <c r="G4" s="100"/>
      <c r="H4" s="86"/>
      <c r="I4" s="99" t="s">
        <v>19</v>
      </c>
      <c r="J4" s="99" t="s">
        <v>23</v>
      </c>
      <c r="K4" s="99" t="s">
        <v>25</v>
      </c>
      <c r="O4" s="100"/>
      <c r="P4" s="101"/>
      <c r="Q4" s="99" t="s">
        <v>19</v>
      </c>
      <c r="R4" s="99" t="s">
        <v>23</v>
      </c>
      <c r="S4" s="99" t="s">
        <v>25</v>
      </c>
      <c r="W4" s="100"/>
      <c r="X4" s="102"/>
      <c r="Y4" s="103"/>
      <c r="AB4" s="84"/>
      <c r="AC4" s="104"/>
      <c r="AD4" s="104"/>
      <c r="AE4" s="104"/>
      <c r="AF4" s="104"/>
      <c r="AG4" s="84"/>
    </row>
    <row r="5" s="34" customFormat="1" ht="30.6" customHeight="1" spans="1:33">
      <c r="A5" s="4" t="s">
        <v>148</v>
      </c>
      <c r="B5" s="5"/>
      <c r="C5" s="5"/>
      <c r="D5" s="5"/>
      <c r="E5" s="5"/>
      <c r="F5" s="6"/>
      <c r="G5" s="100"/>
      <c r="H5" s="86"/>
      <c r="I5" s="4" t="s">
        <v>149</v>
      </c>
      <c r="J5" s="5"/>
      <c r="K5" s="5"/>
      <c r="L5" s="5"/>
      <c r="M5" s="5"/>
      <c r="N5" s="6"/>
      <c r="O5" s="100"/>
      <c r="P5" s="105"/>
      <c r="Q5" s="4" t="s">
        <v>150</v>
      </c>
      <c r="R5" s="5"/>
      <c r="S5" s="5"/>
      <c r="T5" s="5"/>
      <c r="U5" s="5"/>
      <c r="V5" s="6"/>
      <c r="W5" s="100"/>
      <c r="AB5" s="84"/>
      <c r="AC5" s="104"/>
      <c r="AD5" s="104"/>
      <c r="AE5" s="104"/>
      <c r="AF5" s="104"/>
      <c r="AG5" s="106"/>
    </row>
    <row r="6" s="84" customFormat="1" ht="22.2" customHeight="1" spans="1:33">
      <c r="A6" s="107" t="b">
        <f>'BD+C credit category view'!A12</f>
        <v>0</v>
      </c>
      <c r="B6" s="107" t="b">
        <f>'BD+C credit category view'!B12</f>
        <v>0</v>
      </c>
      <c r="C6" s="107" t="b">
        <f>'BD+C credit category view'!C12</f>
        <v>0</v>
      </c>
      <c r="D6" s="108" t="s">
        <v>151</v>
      </c>
      <c r="E6" s="109" t="str">
        <f>'BD+C credit category view'!E12</f>
        <v>IPp3</v>
      </c>
      <c r="F6" s="110" t="s">
        <v>38</v>
      </c>
      <c r="G6" s="87"/>
      <c r="H6" s="86"/>
      <c r="I6" s="107" t="b">
        <f>'BD+C credit category view'!A10</f>
        <v>0</v>
      </c>
      <c r="J6" s="107" t="b">
        <f>'BD+C credit category view'!B10</f>
        <v>0</v>
      </c>
      <c r="K6" s="107" t="b">
        <f>'BD+C credit category view'!C10</f>
        <v>0</v>
      </c>
      <c r="L6" s="108" t="s">
        <v>151</v>
      </c>
      <c r="M6" s="109" t="str">
        <f>'BD+C credit category view'!E10</f>
        <v>IPp1</v>
      </c>
      <c r="N6" s="110" t="s">
        <v>33</v>
      </c>
      <c r="O6" s="87"/>
      <c r="P6" s="111"/>
      <c r="Q6" s="112" t="b">
        <f>A7</f>
        <v>0</v>
      </c>
      <c r="R6" s="112" t="b">
        <f t="shared" ref="R6:S6" si="0">B7</f>
        <v>0</v>
      </c>
      <c r="S6" s="112" t="b">
        <f t="shared" si="0"/>
        <v>0</v>
      </c>
      <c r="T6" s="108" t="s">
        <v>152</v>
      </c>
      <c r="U6" s="113" t="str">
        <f>'BD+C credit category view'!E13</f>
        <v>IPc1</v>
      </c>
      <c r="V6" s="114" t="s">
        <v>40</v>
      </c>
      <c r="W6" s="87" t="str">
        <f>G7</f>
        <v/>
      </c>
      <c r="AG6" s="106"/>
    </row>
    <row r="7" s="84" customFormat="1" ht="22.2" customHeight="1" spans="1:33">
      <c r="A7" s="115" t="b">
        <f>'BD+C credit category view'!A13&gt;0</f>
        <v>0</v>
      </c>
      <c r="B7" s="115" t="b">
        <f>'BD+C credit category view'!B13&gt;0</f>
        <v>0</v>
      </c>
      <c r="C7" s="115" t="b">
        <f>'BD+C credit category view'!C13&gt;0</f>
        <v>0</v>
      </c>
      <c r="D7" s="108" t="s">
        <v>152</v>
      </c>
      <c r="E7" s="113" t="str">
        <f>'BD+C credit category view'!E13</f>
        <v>IPc1</v>
      </c>
      <c r="F7" s="116" t="s">
        <v>40</v>
      </c>
      <c r="G7" s="117" t="str">
        <f>'BD+C credit category view'!K13</f>
        <v/>
      </c>
      <c r="H7" s="86"/>
      <c r="I7" s="107" t="b">
        <f>'BD+C credit category view'!A11</f>
        <v>0</v>
      </c>
      <c r="J7" s="107" t="b">
        <f>'BD+C credit category view'!B11</f>
        <v>0</v>
      </c>
      <c r="K7" s="107" t="b">
        <f>'BD+C credit category view'!C11</f>
        <v>0</v>
      </c>
      <c r="L7" s="108" t="s">
        <v>151</v>
      </c>
      <c r="M7" s="109" t="str">
        <f>'BD+C credit category view'!E11</f>
        <v>IPp2</v>
      </c>
      <c r="N7" s="110" t="s">
        <v>36</v>
      </c>
      <c r="O7" s="87"/>
      <c r="P7" s="111"/>
      <c r="Q7" s="112" t="b">
        <f>'BD+C credit category view'!A16&gt;0</f>
        <v>0</v>
      </c>
      <c r="R7" s="112" t="b">
        <f>'BD+C credit category view'!B16&gt;0</f>
        <v>0</v>
      </c>
      <c r="S7" s="112" t="b">
        <f>'BD+C credit category view'!C16&gt;0</f>
        <v>0</v>
      </c>
      <c r="T7" s="118" t="s">
        <v>153</v>
      </c>
      <c r="U7" s="113" t="str">
        <f>'BD+C credit category view'!E16</f>
        <v>LTc1</v>
      </c>
      <c r="V7" s="114" t="s">
        <v>43</v>
      </c>
      <c r="W7" s="87" t="str">
        <f>'BD+C credit category view'!K16</f>
        <v/>
      </c>
      <c r="AG7" s="106"/>
    </row>
    <row r="8" s="84" customFormat="1" ht="22.2" customHeight="1" spans="1:33">
      <c r="A8" s="112" t="b">
        <f>'BD+C credit category view'!A18&gt;0</f>
        <v>0</v>
      </c>
      <c r="B8" s="112" t="b">
        <f>'BD+C credit category view'!B18&gt;0</f>
        <v>0</v>
      </c>
      <c r="C8" s="112" t="b">
        <f>'BD+C credit category view'!C18&gt;0</f>
        <v>0</v>
      </c>
      <c r="D8" s="118" t="s">
        <v>154</v>
      </c>
      <c r="E8" s="113" t="str">
        <f>'BD+C credit category view'!E18</f>
        <v>LTc3</v>
      </c>
      <c r="F8" s="116" t="s">
        <v>47</v>
      </c>
      <c r="G8" s="117" t="str">
        <f>'BD+C credit category view'!K18</f>
        <v/>
      </c>
      <c r="H8" s="86"/>
      <c r="I8" s="112" t="b">
        <f>A7</f>
        <v>0</v>
      </c>
      <c r="J8" s="112" t="b">
        <f t="shared" ref="J8:K8" si="1">B7</f>
        <v>0</v>
      </c>
      <c r="K8" s="112" t="b">
        <f t="shared" si="1"/>
        <v>0</v>
      </c>
      <c r="L8" s="108" t="s">
        <v>152</v>
      </c>
      <c r="M8" s="113" t="str">
        <f>'BD+C credit category view'!E13</f>
        <v>IPc1</v>
      </c>
      <c r="N8" s="114" t="s">
        <v>40</v>
      </c>
      <c r="O8" s="87" t="str">
        <f>G7</f>
        <v/>
      </c>
      <c r="P8" s="111"/>
      <c r="Q8" s="112" t="b">
        <f>A8</f>
        <v>0</v>
      </c>
      <c r="R8" s="112" t="b">
        <f t="shared" ref="R8:S8" si="2">B8</f>
        <v>0</v>
      </c>
      <c r="S8" s="112" t="b">
        <f t="shared" si="2"/>
        <v>0</v>
      </c>
      <c r="T8" s="118" t="s">
        <v>153</v>
      </c>
      <c r="U8" s="113" t="str">
        <f>'BD+C credit category view'!E18</f>
        <v>LTc3</v>
      </c>
      <c r="V8" s="114" t="s">
        <v>47</v>
      </c>
      <c r="W8" s="87" t="str">
        <f>G8</f>
        <v/>
      </c>
      <c r="AG8" s="106"/>
    </row>
    <row r="9" s="84" customFormat="1" ht="22.2" customHeight="1" spans="1:33">
      <c r="A9" s="112" t="b">
        <f>'BD+C credit category view'!A19&gt;0</f>
        <v>0</v>
      </c>
      <c r="B9" s="112" t="b">
        <f>'BD+C credit category view'!B19&gt;0</f>
        <v>0</v>
      </c>
      <c r="C9" s="112" t="b">
        <f>'BD+C credit category view'!C19&gt;0</f>
        <v>0</v>
      </c>
      <c r="D9" s="118" t="s">
        <v>154</v>
      </c>
      <c r="E9" s="113" t="str">
        <f>'BD+C credit category view'!E19</f>
        <v>LTc4</v>
      </c>
      <c r="F9" s="116" t="s">
        <v>49</v>
      </c>
      <c r="G9" s="117" t="str">
        <f>'BD+C credit category view'!K19</f>
        <v/>
      </c>
      <c r="H9" s="86"/>
      <c r="I9" s="112" t="b">
        <f>'BD+C credit category view'!A17&gt;0</f>
        <v>0</v>
      </c>
      <c r="J9" s="112" t="b">
        <f>'BD+C credit category view'!B17&gt;0</f>
        <v>0</v>
      </c>
      <c r="K9" s="112" t="b">
        <f>'BD+C credit category view'!C17&gt;0</f>
        <v>0</v>
      </c>
      <c r="L9" s="118" t="s">
        <v>154</v>
      </c>
      <c r="M9" s="113" t="str">
        <f>'BD+C credit category view'!E17</f>
        <v>LTc2</v>
      </c>
      <c r="N9" s="114" t="s">
        <v>45</v>
      </c>
      <c r="O9" s="87" t="str">
        <f>'BD+C credit category view'!K17</f>
        <v/>
      </c>
      <c r="P9" s="111"/>
      <c r="Q9" s="107" t="b">
        <f>'BD+C credit category view'!A23</f>
        <v>0</v>
      </c>
      <c r="R9" s="107" t="b">
        <f>'BD+C credit category view'!B23</f>
        <v>0</v>
      </c>
      <c r="S9" s="107" t="b">
        <f>'BD+C credit category view'!C23</f>
        <v>0</v>
      </c>
      <c r="T9" s="119" t="s">
        <v>155</v>
      </c>
      <c r="U9" s="109" t="str">
        <f>'BD+C credit category view'!E23</f>
        <v>SSp1</v>
      </c>
      <c r="V9" s="110" t="s">
        <v>156</v>
      </c>
      <c r="W9" s="87"/>
      <c r="AG9" s="106"/>
    </row>
    <row r="10" s="84" customFormat="1" ht="22.2" customHeight="1" spans="1:33">
      <c r="A10" s="112" t="b">
        <f>'BD+C credit category view'!A20&gt;0</f>
        <v>0</v>
      </c>
      <c r="B10" s="112" t="b">
        <f>'BD+C credit category view'!B20&gt;0</f>
        <v>0</v>
      </c>
      <c r="C10" s="112" t="b">
        <f>'BD+C credit category view'!C20&gt;0</f>
        <v>0</v>
      </c>
      <c r="D10" s="118" t="s">
        <v>154</v>
      </c>
      <c r="E10" s="113" t="str">
        <f>'BD+C credit category view'!E20</f>
        <v>LTc5</v>
      </c>
      <c r="F10" s="116" t="s">
        <v>51</v>
      </c>
      <c r="G10" s="117" t="str">
        <f>'BD+C credit category view'!K20</f>
        <v/>
      </c>
      <c r="H10" s="86"/>
      <c r="I10" s="112" t="b">
        <f>'BD+C credit category view'!A18&gt;0</f>
        <v>0</v>
      </c>
      <c r="J10" s="112" t="b">
        <f>'BD+C credit category view'!B18&gt;0</f>
        <v>0</v>
      </c>
      <c r="K10" s="112" t="b">
        <f>'BD+C credit category view'!C18&gt;0</f>
        <v>0</v>
      </c>
      <c r="L10" s="118" t="s">
        <v>154</v>
      </c>
      <c r="M10" s="113" t="str">
        <f>'BD+C credit category view'!E18</f>
        <v>LTc3</v>
      </c>
      <c r="N10" s="114" t="s">
        <v>47</v>
      </c>
      <c r="O10" s="87" t="str">
        <f>'BD+C credit category view'!K18</f>
        <v/>
      </c>
      <c r="P10" s="111"/>
      <c r="Q10" s="112" t="b">
        <f>'BD+C credit category view'!A24&gt;0</f>
        <v>0</v>
      </c>
      <c r="R10" s="112" t="b">
        <f>'BD+C credit category view'!B24&gt;0</f>
        <v>0</v>
      </c>
      <c r="S10" s="112" t="b">
        <f>'BD+C credit category view'!C24&gt;0</f>
        <v>0</v>
      </c>
      <c r="T10" s="119" t="s">
        <v>157</v>
      </c>
      <c r="U10" s="113" t="str">
        <f>'BD+C credit category view'!E24</f>
        <v>SSc1</v>
      </c>
      <c r="V10" s="114" t="s">
        <v>56</v>
      </c>
      <c r="W10" s="87" t="str">
        <f>'BD+C credit category view'!K24</f>
        <v/>
      </c>
      <c r="AG10" s="106"/>
    </row>
    <row r="11" s="84" customFormat="1" ht="22.2" customHeight="1" spans="1:33">
      <c r="A11" s="112" t="b">
        <f>'BD+C credit category view'!A28&gt;0</f>
        <v>0</v>
      </c>
      <c r="B11" s="112" t="b">
        <f>'BD+C credit category view'!B28&gt;0</f>
        <v>0</v>
      </c>
      <c r="C11" s="112" t="b">
        <f>'BD+C credit category view'!C28&gt;0</f>
        <v>0</v>
      </c>
      <c r="D11" s="119" t="s">
        <v>157</v>
      </c>
      <c r="E11" s="113" t="str">
        <f>'BD+C credit category view'!E28</f>
        <v>SSc5</v>
      </c>
      <c r="F11" s="116" t="s">
        <v>64</v>
      </c>
      <c r="G11" s="117" t="str">
        <f>'BD+C credit category view'!K28</f>
        <v/>
      </c>
      <c r="H11" s="86"/>
      <c r="I11" s="112" t="b">
        <f>'BD+C credit category view'!A19&gt;0</f>
        <v>0</v>
      </c>
      <c r="J11" s="112" t="b">
        <f>'BD+C credit category view'!B19&gt;0</f>
        <v>0</v>
      </c>
      <c r="K11" s="112" t="b">
        <f>'BD+C credit category view'!C19&gt;0</f>
        <v>0</v>
      </c>
      <c r="L11" s="118" t="s">
        <v>154</v>
      </c>
      <c r="M11" s="113" t="str">
        <f>'BD+C credit category view'!E19</f>
        <v>LTc4</v>
      </c>
      <c r="N11" s="114" t="s">
        <v>49</v>
      </c>
      <c r="O11" s="87" t="str">
        <f>'BD+C credit category view'!K19</f>
        <v/>
      </c>
      <c r="P11" s="111"/>
      <c r="Q11" s="112" t="b">
        <f>'BD+C credit category view'!A25&gt;0</f>
        <v>0</v>
      </c>
      <c r="R11" s="112" t="b">
        <f>'BD+C credit category view'!B25&gt;0</f>
        <v>0</v>
      </c>
      <c r="S11" s="112" t="b">
        <f>'BD+C credit category view'!C25&gt;0</f>
        <v>0</v>
      </c>
      <c r="T11" s="119" t="s">
        <v>157</v>
      </c>
      <c r="U11" s="113" t="str">
        <f>'BD+C credit category view'!E25</f>
        <v>SSc2</v>
      </c>
      <c r="V11" s="114" t="s">
        <v>58</v>
      </c>
      <c r="W11" s="87" t="str">
        <f>'BD+C credit category view'!K25</f>
        <v/>
      </c>
      <c r="AG11" s="106"/>
    </row>
    <row r="12" s="84" customFormat="1" ht="22.2" customHeight="1" spans="1:33">
      <c r="A12" s="107" t="b">
        <f>'BD+C credit category view'!A33</f>
        <v>0</v>
      </c>
      <c r="B12" s="107" t="b">
        <f>'BD+C credit category view'!B33</f>
        <v>0</v>
      </c>
      <c r="C12" s="107" t="b">
        <f>'BD+C credit category view'!C33</f>
        <v>0</v>
      </c>
      <c r="D12" s="120" t="s">
        <v>158</v>
      </c>
      <c r="E12" s="109" t="str">
        <f>'BD+C credit category view'!E33</f>
        <v>WEp2</v>
      </c>
      <c r="F12" s="110" t="s">
        <v>71</v>
      </c>
      <c r="G12" s="87"/>
      <c r="H12" s="86"/>
      <c r="I12" s="112" t="b">
        <f>'BD+C credit category view'!A25&gt;0</f>
        <v>0</v>
      </c>
      <c r="J12" s="112" t="b">
        <f>'BD+C credit category view'!B25&gt;0</f>
        <v>0</v>
      </c>
      <c r="K12" s="112" t="b">
        <f>'BD+C credit category view'!C25&gt;0</f>
        <v>0</v>
      </c>
      <c r="L12" s="119" t="s">
        <v>157</v>
      </c>
      <c r="M12" s="113" t="str">
        <f>'BD+C credit category view'!E25</f>
        <v>SSc2</v>
      </c>
      <c r="N12" s="114" t="s">
        <v>58</v>
      </c>
      <c r="O12" s="87" t="str">
        <f>'BD+C credit category view'!K25</f>
        <v/>
      </c>
      <c r="P12" s="111"/>
      <c r="Q12" s="112" t="b">
        <f>'BD+C credit category view'!A26&gt;0</f>
        <v>0</v>
      </c>
      <c r="R12" s="112" t="b">
        <f>'BD+C credit category view'!B26&gt;0</f>
        <v>0</v>
      </c>
      <c r="S12" s="112" t="b">
        <f>'BD+C credit category view'!C26&gt;0</f>
        <v>0</v>
      </c>
      <c r="T12" s="119" t="s">
        <v>157</v>
      </c>
      <c r="U12" s="113" t="str">
        <f>'BD+C credit category view'!E26</f>
        <v>SSc3</v>
      </c>
      <c r="V12" s="114" t="s">
        <v>60</v>
      </c>
      <c r="W12" s="87" t="str">
        <f>'BD+C credit category view'!K26</f>
        <v/>
      </c>
      <c r="AA12" s="102"/>
    </row>
    <row r="13" s="84" customFormat="1" ht="22.2" customHeight="1" spans="1:33">
      <c r="A13" s="112" t="b">
        <f>'BD+C credit category view'!A34&gt;0</f>
        <v>0</v>
      </c>
      <c r="B13" s="112" t="b">
        <f>'BD+C credit category view'!B34&gt;0</f>
        <v>0</v>
      </c>
      <c r="C13" s="112" t="b">
        <f>'BD+C credit category view'!C34&gt;0</f>
        <v>0</v>
      </c>
      <c r="D13" s="120" t="s">
        <v>159</v>
      </c>
      <c r="E13" s="113" t="str">
        <f>'BD+C credit category view'!E34</f>
        <v>WEc1</v>
      </c>
      <c r="F13" s="116" t="s">
        <v>73</v>
      </c>
      <c r="G13" s="117" t="str">
        <f>'BD+C credit category view'!K34</f>
        <v/>
      </c>
      <c r="H13" s="86"/>
      <c r="I13" s="112" t="b">
        <f>'BD+C credit category view'!A27&gt;0</f>
        <v>0</v>
      </c>
      <c r="J13" s="112" t="b">
        <f>'BD+C credit category view'!B27&gt;0</f>
        <v>0</v>
      </c>
      <c r="K13" s="112" t="b">
        <f>'BD+C credit category view'!C27&gt;0</f>
        <v>0</v>
      </c>
      <c r="L13" s="119" t="s">
        <v>157</v>
      </c>
      <c r="M13" s="113" t="str">
        <f>'BD+C credit category view'!E27</f>
        <v>SSc4</v>
      </c>
      <c r="N13" s="114" t="s">
        <v>62</v>
      </c>
      <c r="O13" s="87" t="str">
        <f>'BD+C credit category view'!K27</f>
        <v/>
      </c>
      <c r="P13" s="111"/>
      <c r="Q13" s="112" t="b">
        <f>'BD+C credit category view'!A27&gt;0</f>
        <v>0</v>
      </c>
      <c r="R13" s="112" t="b">
        <f>'BD+C credit category view'!B27&gt;0</f>
        <v>0</v>
      </c>
      <c r="S13" s="112" t="b">
        <f>'BD+C credit category view'!C27&gt;0</f>
        <v>0</v>
      </c>
      <c r="T13" s="119" t="s">
        <v>157</v>
      </c>
      <c r="U13" s="113" t="str">
        <f>'BD+C credit category view'!E27</f>
        <v>SSc4</v>
      </c>
      <c r="V13" s="114" t="s">
        <v>62</v>
      </c>
      <c r="W13" s="87" t="str">
        <f>'BD+C credit category view'!K27</f>
        <v/>
      </c>
    </row>
    <row r="14" s="84" customFormat="1" ht="22.2" customHeight="1" spans="1:33">
      <c r="A14" s="112" t="b">
        <f>'BD+C credit category view'!A35&gt;0</f>
        <v>0</v>
      </c>
      <c r="B14" s="112" t="b">
        <f>'BD+C credit category view'!B35&gt;0</f>
        <v>0</v>
      </c>
      <c r="C14" s="112" t="b">
        <f>'BD+C credit category view'!C35&gt;0</f>
        <v>0</v>
      </c>
      <c r="D14" s="120" t="s">
        <v>159</v>
      </c>
      <c r="E14" s="113" t="str">
        <f>'BD+C credit category view'!E35</f>
        <v>WEc2</v>
      </c>
      <c r="F14" s="116" t="s">
        <v>75</v>
      </c>
      <c r="G14" s="117" t="str">
        <f>'BD+C credit category view'!K35</f>
        <v/>
      </c>
      <c r="H14" s="86"/>
      <c r="I14" s="112" t="b">
        <f>'BD+C credit category view'!A28&gt;0</f>
        <v>0</v>
      </c>
      <c r="J14" s="112" t="b">
        <f>'BD+C credit category view'!B28&gt;0</f>
        <v>0</v>
      </c>
      <c r="K14" s="112" t="b">
        <f>'BD+C credit category view'!C28&gt;0</f>
        <v>0</v>
      </c>
      <c r="L14" s="119" t="s">
        <v>157</v>
      </c>
      <c r="M14" s="113" t="str">
        <f>'BD+C credit category view'!E28</f>
        <v>SSc5</v>
      </c>
      <c r="N14" s="114" t="s">
        <v>64</v>
      </c>
      <c r="O14" s="87" t="str">
        <f>'BD+C credit category view'!K28</f>
        <v/>
      </c>
      <c r="P14" s="111"/>
      <c r="Q14" s="112" t="b">
        <f>'BD+C credit category view'!A28&gt;0</f>
        <v>0</v>
      </c>
      <c r="R14" s="112" t="b">
        <f>'BD+C credit category view'!B28&gt;0</f>
        <v>0</v>
      </c>
      <c r="S14" s="112" t="b">
        <f>'BD+C credit category view'!C28&gt;0</f>
        <v>0</v>
      </c>
      <c r="T14" s="119" t="s">
        <v>157</v>
      </c>
      <c r="U14" s="113" t="str">
        <f>'BD+C credit category view'!E28</f>
        <v>SSc5</v>
      </c>
      <c r="V14" s="114" t="s">
        <v>64</v>
      </c>
      <c r="W14" s="87" t="str">
        <f>'BD+C credit category view'!K28</f>
        <v/>
      </c>
    </row>
    <row r="15" s="84" customFormat="1" ht="22.2" customHeight="1" spans="1:33">
      <c r="A15" s="107" t="b">
        <f>'BD+C credit category view'!A38</f>
        <v>0</v>
      </c>
      <c r="B15" s="107" t="b">
        <f>'BD+C credit category view'!B38</f>
        <v>0</v>
      </c>
      <c r="C15" s="107" t="b">
        <f>'BD+C credit category view'!C38</f>
        <v>0</v>
      </c>
      <c r="D15" s="121" t="s">
        <v>160</v>
      </c>
      <c r="E15" s="109" t="str">
        <f>'BD+C credit category view'!E38</f>
        <v>EAp1</v>
      </c>
      <c r="F15" s="110" t="s">
        <v>78</v>
      </c>
      <c r="G15" s="87"/>
      <c r="H15" s="86"/>
      <c r="I15" s="112" t="b">
        <f>'BD+C credit category view'!A34&gt;0</f>
        <v>0</v>
      </c>
      <c r="J15" s="112" t="b">
        <f>'BD+C credit category view'!B34&gt;0</f>
        <v>0</v>
      </c>
      <c r="K15" s="112" t="b">
        <f>'BD+C credit category view'!C34&gt;0</f>
        <v>0</v>
      </c>
      <c r="L15" s="120" t="s">
        <v>159</v>
      </c>
      <c r="M15" s="113" t="str">
        <f>'BD+C credit category view'!E34</f>
        <v>WEc1</v>
      </c>
      <c r="N15" s="114" t="s">
        <v>73</v>
      </c>
      <c r="O15" s="87" t="str">
        <f>'BD+C credit category view'!K34</f>
        <v/>
      </c>
      <c r="P15" s="111"/>
      <c r="Q15" s="112" t="b">
        <f>'BD+C credit category view'!A29&gt;0</f>
        <v>0</v>
      </c>
      <c r="R15" s="112" t="b">
        <f>'BD+C credit category view'!B29&gt;0</f>
        <v>0</v>
      </c>
      <c r="S15" s="112" t="b">
        <f>'BD+C credit category view'!C29&gt;0</f>
        <v>0</v>
      </c>
      <c r="T15" s="119" t="s">
        <v>157</v>
      </c>
      <c r="U15" s="113" t="str">
        <f>'BD+C credit category view'!E29</f>
        <v>SSc6</v>
      </c>
      <c r="V15" s="114" t="s">
        <v>66</v>
      </c>
      <c r="W15" s="87" t="str">
        <f>'BD+C credit category view'!K29</f>
        <v/>
      </c>
    </row>
    <row r="16" s="84" customFormat="1" ht="22.2" customHeight="1" spans="1:33">
      <c r="A16" s="107" t="b">
        <f>'BD+C credit category view'!A39</f>
        <v>0</v>
      </c>
      <c r="B16" s="107" t="b">
        <f>'BD+C credit category view'!B39</f>
        <v>0</v>
      </c>
      <c r="C16" s="107" t="b">
        <f>'BD+C credit category view'!C39</f>
        <v>0</v>
      </c>
      <c r="D16" s="121" t="s">
        <v>160</v>
      </c>
      <c r="E16" s="109" t="str">
        <f>'BD+C credit category view'!E39</f>
        <v>EAp2</v>
      </c>
      <c r="F16" s="110" t="s">
        <v>80</v>
      </c>
      <c r="G16" s="87"/>
      <c r="H16" s="86"/>
      <c r="I16" s="112" t="b">
        <f>'BD+C credit category view'!A56&gt;0</f>
        <v>0</v>
      </c>
      <c r="J16" s="112" t="b">
        <f>'BD+C credit category view'!B56&gt;0</f>
        <v>0</v>
      </c>
      <c r="K16" s="112" t="b">
        <f>'BD+C credit category view'!C56&gt;0</f>
        <v>0</v>
      </c>
      <c r="L16" s="122" t="s">
        <v>161</v>
      </c>
      <c r="M16" s="113" t="str">
        <f>'BD+C credit category view'!E56</f>
        <v>MRc3</v>
      </c>
      <c r="N16" s="114" t="s">
        <v>162</v>
      </c>
      <c r="O16" s="87" t="str">
        <f>'BD+C credit category view'!K56</f>
        <v/>
      </c>
      <c r="P16" s="111"/>
      <c r="Q16" s="107" t="b">
        <f>'BD+C credit category view'!A32</f>
        <v>0</v>
      </c>
      <c r="R16" s="107" t="b">
        <f>'BD+C credit category view'!B32</f>
        <v>0</v>
      </c>
      <c r="S16" s="107" t="b">
        <f>'BD+C credit category view'!C32</f>
        <v>0</v>
      </c>
      <c r="T16" s="120" t="s">
        <v>158</v>
      </c>
      <c r="U16" s="109" t="str">
        <f>'BD+C credit category view'!E32</f>
        <v>WEp1</v>
      </c>
      <c r="V16" s="110" t="s">
        <v>163</v>
      </c>
      <c r="W16" s="87"/>
    </row>
    <row r="17" s="84" customFormat="1" ht="22.2" customHeight="1" spans="1:31">
      <c r="A17" s="107" t="b">
        <f>'BD+C credit category view'!A40</f>
        <v>0</v>
      </c>
      <c r="B17" s="107" t="b">
        <f>'BD+C credit category view'!B40</f>
        <v>0</v>
      </c>
      <c r="C17" s="107" t="b">
        <f>'BD+C credit category view'!C40</f>
        <v>0</v>
      </c>
      <c r="D17" s="121" t="s">
        <v>160</v>
      </c>
      <c r="E17" s="109" t="str">
        <f>'BD+C credit category view'!E40</f>
        <v>EAp3</v>
      </c>
      <c r="F17" s="110" t="s">
        <v>82</v>
      </c>
      <c r="G17" s="87"/>
      <c r="H17" s="86"/>
      <c r="I17" s="112" t="b">
        <f>'BD+C credit category view'!A57&gt;0</f>
        <v>0</v>
      </c>
      <c r="J17" s="112" t="b">
        <f>'BD+C credit category view'!B57&gt;0</f>
        <v>0</v>
      </c>
      <c r="K17" s="112" t="b">
        <f>'BD+C credit category view'!C57&gt;0</f>
        <v>0</v>
      </c>
      <c r="L17" s="122" t="s">
        <v>161</v>
      </c>
      <c r="M17" s="113" t="str">
        <f>'BD+C credit category view'!E57</f>
        <v>MRc4</v>
      </c>
      <c r="N17" s="114" t="s">
        <v>164</v>
      </c>
      <c r="O17" s="87" t="str">
        <f>'BD+C credit category view'!K57</f>
        <v/>
      </c>
      <c r="P17" s="111"/>
      <c r="Q17" s="107" t="b">
        <f>'BD+C credit category view'!A33</f>
        <v>0</v>
      </c>
      <c r="R17" s="107" t="b">
        <f>'BD+C credit category view'!B33</f>
        <v>0</v>
      </c>
      <c r="S17" s="107" t="b">
        <f>'BD+C credit category view'!C33</f>
        <v>0</v>
      </c>
      <c r="T17" s="120" t="s">
        <v>158</v>
      </c>
      <c r="U17" s="109" t="str">
        <f>'BD+C credit category view'!E33</f>
        <v>WEp2</v>
      </c>
      <c r="V17" s="110" t="s">
        <v>71</v>
      </c>
      <c r="W17" s="87"/>
    </row>
    <row r="18" s="84" customFormat="1" ht="22.2" customHeight="1" spans="1:31">
      <c r="A18" s="107" t="b">
        <f>'BD+C credit category view'!A41</f>
        <v>0</v>
      </c>
      <c r="B18" s="107" t="b">
        <f>'BD+C credit category view'!B41</f>
        <v>0</v>
      </c>
      <c r="C18" s="107" t="b">
        <f>'BD+C credit category view'!C41</f>
        <v>0</v>
      </c>
      <c r="D18" s="121" t="s">
        <v>160</v>
      </c>
      <c r="E18" s="109" t="str">
        <f>'BD+C credit category view'!E41</f>
        <v>EAp4</v>
      </c>
      <c r="F18" s="110" t="s">
        <v>84</v>
      </c>
      <c r="G18" s="87"/>
      <c r="H18" s="86"/>
      <c r="I18" s="107" t="b">
        <f>'BD+C credit category view'!A61</f>
        <v>0</v>
      </c>
      <c r="J18" s="107" t="b">
        <f>'BD+C credit category view'!B61</f>
        <v>0</v>
      </c>
      <c r="K18" s="107" t="b">
        <f>'BD+C credit category view'!C61</f>
        <v>0</v>
      </c>
      <c r="L18" s="123" t="s">
        <v>165</v>
      </c>
      <c r="M18" s="109" t="str">
        <f>'BD+C credit category view'!E61</f>
        <v>EQp1</v>
      </c>
      <c r="N18" s="110" t="s">
        <v>166</v>
      </c>
      <c r="O18" s="87"/>
      <c r="P18" s="124"/>
      <c r="Q18" s="112" t="b">
        <f>A13</f>
        <v>0</v>
      </c>
      <c r="R18" s="112" t="b">
        <f t="shared" ref="R18:S18" si="3">B13</f>
        <v>0</v>
      </c>
      <c r="S18" s="112" t="b">
        <f t="shared" si="3"/>
        <v>0</v>
      </c>
      <c r="T18" s="120" t="s">
        <v>159</v>
      </c>
      <c r="U18" s="113" t="str">
        <f>'BD+C credit category view'!E34</f>
        <v>WEc1</v>
      </c>
      <c r="V18" s="114" t="s">
        <v>73</v>
      </c>
      <c r="W18" s="87" t="str">
        <f>G13</f>
        <v/>
      </c>
      <c r="Y18" s="125"/>
    </row>
    <row r="19" s="84" customFormat="1" ht="22.2" customHeight="1" spans="1:31">
      <c r="A19" s="107" t="b">
        <f>'BD+C credit category view'!A42</f>
        <v>0</v>
      </c>
      <c r="B19" s="107" t="b">
        <f>'BD+C credit category view'!B42</f>
        <v>0</v>
      </c>
      <c r="C19" s="107" t="b">
        <f>'BD+C credit category view'!C42</f>
        <v>0</v>
      </c>
      <c r="D19" s="121" t="s">
        <v>160</v>
      </c>
      <c r="E19" s="109" t="str">
        <f>'BD+C credit category view'!E42</f>
        <v>EAp5</v>
      </c>
      <c r="F19" s="110" t="s">
        <v>86</v>
      </c>
      <c r="G19" s="87"/>
      <c r="H19" s="86"/>
      <c r="I19" s="107" t="b">
        <f>'BD+C credit category view'!A62</f>
        <v>0</v>
      </c>
      <c r="J19" s="107" t="b">
        <f>'BD+C credit category view'!B62</f>
        <v>0</v>
      </c>
      <c r="K19" s="107" t="b">
        <f>'BD+C credit category view'!C62</f>
        <v>0</v>
      </c>
      <c r="L19" s="123" t="s">
        <v>165</v>
      </c>
      <c r="M19" s="109" t="str">
        <f>'BD+C credit category view'!E62</f>
        <v>EQp2</v>
      </c>
      <c r="N19" s="110" t="s">
        <v>120</v>
      </c>
      <c r="O19" s="87"/>
      <c r="P19" s="124"/>
      <c r="Q19" s="112" t="b">
        <f>A14</f>
        <v>0</v>
      </c>
      <c r="R19" s="112" t="b">
        <f t="shared" ref="R19:S19" si="4">B14</f>
        <v>0</v>
      </c>
      <c r="S19" s="112" t="b">
        <f t="shared" si="4"/>
        <v>0</v>
      </c>
      <c r="T19" s="120" t="s">
        <v>159</v>
      </c>
      <c r="U19" s="113" t="str">
        <f>'BD+C credit category view'!E35</f>
        <v>WEc2</v>
      </c>
      <c r="V19" s="114" t="s">
        <v>75</v>
      </c>
      <c r="W19" s="87" t="str">
        <f>G14</f>
        <v/>
      </c>
      <c r="X19" s="126"/>
      <c r="Y19" s="127"/>
    </row>
    <row r="20" s="84" customFormat="1" ht="22.2" customHeight="1" spans="1:31">
      <c r="A20" s="112" t="b">
        <f>'BD+C credit category view'!A43&gt;0</f>
        <v>0</v>
      </c>
      <c r="B20" s="112" t="b">
        <f>'BD+C credit category view'!B43&gt;0</f>
        <v>0</v>
      </c>
      <c r="C20" s="112" t="b">
        <f>'BD+C credit category view'!C43&gt;0</f>
        <v>0</v>
      </c>
      <c r="D20" s="121" t="s">
        <v>167</v>
      </c>
      <c r="E20" s="113" t="str">
        <f>'BD+C credit category view'!E43</f>
        <v>EAc1</v>
      </c>
      <c r="F20" s="116" t="s">
        <v>88</v>
      </c>
      <c r="G20" s="87" t="str">
        <f>'BD+C credit category view'!K43</f>
        <v/>
      </c>
      <c r="H20" s="86"/>
      <c r="I20" s="107" t="b">
        <f>'BD+C credit category view'!A63</f>
        <v>0</v>
      </c>
      <c r="J20" s="107" t="b">
        <f>'BD+C credit category view'!B63</f>
        <v>0</v>
      </c>
      <c r="K20" s="107" t="b">
        <f>'BD+C credit category view'!C63</f>
        <v>0</v>
      </c>
      <c r="L20" s="123" t="s">
        <v>165</v>
      </c>
      <c r="M20" s="109" t="str">
        <f>'BD+C credit category view'!E63</f>
        <v>EQp3</v>
      </c>
      <c r="N20" s="110" t="s">
        <v>122</v>
      </c>
      <c r="O20" s="87"/>
      <c r="P20" s="124"/>
      <c r="Q20" s="107" t="b">
        <f>A27</f>
        <v>0</v>
      </c>
      <c r="R20" s="107" t="b">
        <f t="shared" ref="R20:S20" si="5">B27</f>
        <v>0</v>
      </c>
      <c r="S20" s="107" t="b">
        <f t="shared" si="5"/>
        <v>0</v>
      </c>
      <c r="T20" s="122" t="s">
        <v>168</v>
      </c>
      <c r="U20" s="109" t="str">
        <f>'BD+C credit category view'!E52</f>
        <v>MRp1</v>
      </c>
      <c r="V20" s="110" t="s">
        <v>103</v>
      </c>
      <c r="W20" s="87"/>
      <c r="X20" s="126"/>
      <c r="Y20" s="127"/>
    </row>
    <row r="21" s="84" customFormat="1" ht="22.2" customHeight="1" spans="1:31">
      <c r="A21" s="112" t="b">
        <f>'BD+C credit category view'!A44&gt;0</f>
        <v>0</v>
      </c>
      <c r="B21" s="112" t="b">
        <f>'BD+C credit category view'!B44&gt;0</f>
        <v>0</v>
      </c>
      <c r="C21" s="112" t="b">
        <f>'BD+C credit category view'!C44&gt;0</f>
        <v>0</v>
      </c>
      <c r="D21" s="121" t="s">
        <v>167</v>
      </c>
      <c r="E21" s="113" t="str">
        <f>'BD+C credit category view'!E44</f>
        <v>EAc2</v>
      </c>
      <c r="F21" s="116" t="s">
        <v>90</v>
      </c>
      <c r="G21" s="87" t="str">
        <f>'BD+C credit category view'!K44</f>
        <v/>
      </c>
      <c r="H21" s="86"/>
      <c r="I21" s="112" t="b">
        <f>'BD+C credit category view'!A64&gt;0</f>
        <v>0</v>
      </c>
      <c r="J21" s="112" t="b">
        <f>'BD+C credit category view'!B64&gt;0</f>
        <v>0</v>
      </c>
      <c r="K21" s="112" t="b">
        <f>'BD+C credit category view'!C64&gt;0</f>
        <v>0</v>
      </c>
      <c r="L21" s="123" t="s">
        <v>169</v>
      </c>
      <c r="M21" s="113" t="str">
        <f>'BD+C credit category view'!E64</f>
        <v>EQc1</v>
      </c>
      <c r="N21" s="114" t="s">
        <v>124</v>
      </c>
      <c r="O21" s="87" t="str">
        <f>'BD+C credit category view'!K64</f>
        <v/>
      </c>
      <c r="P21" s="124"/>
      <c r="Q21" s="112" t="b">
        <f>A29</f>
        <v>0</v>
      </c>
      <c r="R21" s="112" t="b">
        <f t="shared" ref="R21:S21" si="6">B29</f>
        <v>0</v>
      </c>
      <c r="S21" s="112" t="b">
        <f t="shared" si="6"/>
        <v>0</v>
      </c>
      <c r="T21" s="122" t="s">
        <v>161</v>
      </c>
      <c r="U21" s="113" t="str">
        <f>'BD+C credit category view'!E54</f>
        <v>MRc1</v>
      </c>
      <c r="V21" s="114" t="s">
        <v>107</v>
      </c>
      <c r="W21" s="87" t="str">
        <f>G29</f>
        <v/>
      </c>
      <c r="X21" s="126"/>
      <c r="Y21" s="127"/>
    </row>
    <row r="22" s="84" customFormat="1" ht="22.2" customHeight="1" spans="1:31">
      <c r="A22" s="112" t="b">
        <f>'BD+C credit category view'!A45&gt;0</f>
        <v>0</v>
      </c>
      <c r="B22" s="112" t="b">
        <f>'BD+C credit category view'!B45&gt;0</f>
        <v>0</v>
      </c>
      <c r="C22" s="112" t="b">
        <f>'BD+C credit category view'!C45&gt;0</f>
        <v>0</v>
      </c>
      <c r="D22" s="121" t="s">
        <v>167</v>
      </c>
      <c r="E22" s="113" t="str">
        <f>'BD+C credit category view'!E45</f>
        <v>EAc3</v>
      </c>
      <c r="F22" s="116" t="s">
        <v>92</v>
      </c>
      <c r="G22" s="87" t="str">
        <f>'BD+C credit category view'!K45</f>
        <v/>
      </c>
      <c r="H22" s="86"/>
      <c r="I22" s="112" t="b">
        <f>'BD+C credit category view'!A65&gt;0</f>
        <v>0</v>
      </c>
      <c r="J22" s="112" t="b">
        <f>'BD+C credit category view'!B65&gt;0</f>
        <v>0</v>
      </c>
      <c r="K22" s="112" t="b">
        <f>'BD+C credit category view'!C65&gt;0</f>
        <v>0</v>
      </c>
      <c r="L22" s="123" t="s">
        <v>169</v>
      </c>
      <c r="M22" s="113" t="str">
        <f>'BD+C credit category view'!E65</f>
        <v>EQc2</v>
      </c>
      <c r="N22" s="114" t="s">
        <v>126</v>
      </c>
      <c r="O22" s="87" t="str">
        <f>'BD+C credit category view'!K65</f>
        <v/>
      </c>
      <c r="P22" s="124"/>
      <c r="Q22" s="112" t="b">
        <f>A31</f>
        <v>0</v>
      </c>
      <c r="R22" s="112" t="b">
        <f t="shared" ref="R22:S22" si="7">B31</f>
        <v>0</v>
      </c>
      <c r="S22" s="112" t="b">
        <f t="shared" si="7"/>
        <v>0</v>
      </c>
      <c r="T22" s="122" t="s">
        <v>161</v>
      </c>
      <c r="U22" s="113" t="str">
        <f>'BD+C credit category view'!E57</f>
        <v>MRc4</v>
      </c>
      <c r="V22" s="114" t="s">
        <v>164</v>
      </c>
      <c r="W22" s="87" t="str">
        <f>G31</f>
        <v/>
      </c>
      <c r="X22" s="126"/>
      <c r="Y22" s="127"/>
    </row>
    <row r="23" s="84" customFormat="1" ht="22.2" customHeight="1" spans="1:31">
      <c r="A23" s="112" t="b">
        <f>'BD+C credit category view'!A46&gt;0</f>
        <v>0</v>
      </c>
      <c r="B23" s="112" t="b">
        <f>'BD+C credit category view'!B46&gt;0</f>
        <v>0</v>
      </c>
      <c r="C23" s="112" t="b">
        <f>'BD+C credit category view'!C46&gt;0</f>
        <v>0</v>
      </c>
      <c r="D23" s="121" t="s">
        <v>167</v>
      </c>
      <c r="E23" s="113" t="str">
        <f>'BD+C credit category view'!E46</f>
        <v>EAc4</v>
      </c>
      <c r="F23" s="116" t="s">
        <v>94</v>
      </c>
      <c r="G23" s="87" t="str">
        <f>'BD+C credit category view'!K46</f>
        <v/>
      </c>
      <c r="H23" s="86"/>
      <c r="I23" s="112" t="b">
        <f>'BD+C credit category view'!A66&gt;0</f>
        <v>0</v>
      </c>
      <c r="J23" s="112" t="b">
        <f>'BD+C credit category view'!B66&gt;0</f>
        <v>0</v>
      </c>
      <c r="K23" s="112" t="b">
        <f>'BD+C credit category view'!C66&gt;0</f>
        <v>0</v>
      </c>
      <c r="L23" s="123" t="s">
        <v>169</v>
      </c>
      <c r="M23" s="113" t="str">
        <f>'BD+C credit category view'!E66</f>
        <v>EQc3</v>
      </c>
      <c r="N23" s="114" t="s">
        <v>170</v>
      </c>
      <c r="O23" s="87" t="str">
        <f>'BD+C credit category view'!K66</f>
        <v/>
      </c>
      <c r="P23" s="124"/>
      <c r="Q23" s="112" t="b">
        <f>A32</f>
        <v>0</v>
      </c>
      <c r="R23" s="112" t="b">
        <f t="shared" ref="R23:S23" si="8">B32</f>
        <v>0</v>
      </c>
      <c r="S23" s="112" t="b">
        <f t="shared" si="8"/>
        <v>0</v>
      </c>
      <c r="T23" s="122" t="s">
        <v>161</v>
      </c>
      <c r="U23" s="113" t="str">
        <f>'BD+C credit category view'!E58</f>
        <v>MRc5</v>
      </c>
      <c r="V23" s="114" t="s">
        <v>115</v>
      </c>
      <c r="W23" s="87" t="str">
        <f>G32</f>
        <v/>
      </c>
      <c r="X23" s="126"/>
      <c r="Y23" s="127"/>
    </row>
    <row r="24" s="84" customFormat="1" ht="22.2" customHeight="1" spans="1:31">
      <c r="A24" s="112" t="b">
        <f>'BD+C credit category view'!A47&gt;0</f>
        <v>0</v>
      </c>
      <c r="B24" s="112" t="b">
        <f>'BD+C credit category view'!B47&gt;0</f>
        <v>0</v>
      </c>
      <c r="C24" s="112" t="b">
        <f>'BD+C credit category view'!C47&gt;0</f>
        <v>0</v>
      </c>
      <c r="D24" s="121" t="s">
        <v>167</v>
      </c>
      <c r="E24" s="113" t="str">
        <f>'BD+C credit category view'!E47</f>
        <v>EAc5</v>
      </c>
      <c r="F24" s="116" t="s">
        <v>96</v>
      </c>
      <c r="G24" s="87" t="str">
        <f>'BD+C credit category view'!K47</f>
        <v/>
      </c>
      <c r="H24" s="86"/>
      <c r="I24" s="112" t="b">
        <f>'BD+C credit category view'!A67&gt;0</f>
        <v>0</v>
      </c>
      <c r="J24" s="112" t="b">
        <f>'BD+C credit category view'!B67&gt;0</f>
        <v>0</v>
      </c>
      <c r="K24" s="112" t="b">
        <f>'BD+C credit category view'!C67&gt;0</f>
        <v>0</v>
      </c>
      <c r="L24" s="123" t="s">
        <v>169</v>
      </c>
      <c r="M24" s="113" t="str">
        <f>'BD+C credit category view'!E67</f>
        <v>EQc4</v>
      </c>
      <c r="N24" s="114" t="s">
        <v>130</v>
      </c>
      <c r="O24" s="87" t="str">
        <f>'BD+C credit category view'!K67</f>
        <v/>
      </c>
      <c r="P24" s="124"/>
      <c r="Q24" s="107" t="b">
        <f>'BD+C credit category view'!A63</f>
        <v>0</v>
      </c>
      <c r="R24" s="107" t="b">
        <f>'BD+C credit category view'!B63</f>
        <v>0</v>
      </c>
      <c r="S24" s="107" t="b">
        <f>'BD+C credit category view'!C63</f>
        <v>0</v>
      </c>
      <c r="T24" s="123" t="s">
        <v>165</v>
      </c>
      <c r="U24" s="109" t="str">
        <f>'BD+C credit category view'!E63</f>
        <v>EQp3</v>
      </c>
      <c r="V24" s="110" t="s">
        <v>122</v>
      </c>
      <c r="W24" s="128"/>
      <c r="X24" s="129"/>
      <c r="Y24" s="127"/>
    </row>
    <row r="25" s="84" customFormat="1" ht="22.2" customHeight="1" spans="1:31">
      <c r="A25" s="112" t="b">
        <f>'BD+C credit category view'!A48&gt;0</f>
        <v>0</v>
      </c>
      <c r="B25" s="112" t="b">
        <f>'BD+C credit category view'!B48&gt;0</f>
        <v>0</v>
      </c>
      <c r="C25" s="112" t="b">
        <f>'BD+C credit category view'!C48&gt;0</f>
        <v>0</v>
      </c>
      <c r="D25" s="121" t="s">
        <v>167</v>
      </c>
      <c r="E25" s="113" t="str">
        <f>'BD+C credit category view'!E48</f>
        <v>EAc6</v>
      </c>
      <c r="F25" s="116" t="s">
        <v>98</v>
      </c>
      <c r="G25" s="87" t="str">
        <f>'BD+C credit category view'!K48</f>
        <v/>
      </c>
      <c r="H25" s="86"/>
      <c r="I25" s="112" t="b">
        <f>'BD+C credit category view'!A68&gt;0</f>
        <v>0</v>
      </c>
      <c r="J25" s="112" t="b">
        <f>'BD+C credit category view'!B68&gt;0</f>
        <v>0</v>
      </c>
      <c r="K25" s="112" t="b">
        <f>'BD+C credit category view'!C68&gt;0</f>
        <v>0</v>
      </c>
      <c r="L25" s="123" t="s">
        <v>169</v>
      </c>
      <c r="M25" s="113" t="str">
        <f>'BD+C credit category view'!E68</f>
        <v>EQc5</v>
      </c>
      <c r="N25" s="114" t="s">
        <v>132</v>
      </c>
      <c r="O25" s="87" t="str">
        <f>'BD+C credit category view'!K68</f>
        <v/>
      </c>
      <c r="Q25" s="130"/>
      <c r="R25" s="130"/>
      <c r="S25" s="130"/>
      <c r="W25" s="128"/>
      <c r="X25" s="131"/>
      <c r="Y25" s="127"/>
    </row>
    <row r="26" s="84" customFormat="1" ht="22.2" customHeight="1" spans="1:31">
      <c r="A26" s="112" t="b">
        <f>'BD+C credit category view'!A49&gt;0</f>
        <v>0</v>
      </c>
      <c r="B26" s="112" t="b">
        <f>'BD+C credit category view'!B49&gt;0</f>
        <v>0</v>
      </c>
      <c r="C26" s="112" t="b">
        <f>'BD+C credit category view'!C49&gt;0</f>
        <v>0</v>
      </c>
      <c r="D26" s="121" t="s">
        <v>167</v>
      </c>
      <c r="E26" s="113" t="str">
        <f>'BD+C credit category view'!E49</f>
        <v>EAc7</v>
      </c>
      <c r="F26" s="116" t="s">
        <v>100</v>
      </c>
      <c r="G26" s="87" t="str">
        <f>'BD+C credit category view'!K49</f>
        <v/>
      </c>
      <c r="H26" s="86"/>
      <c r="I26" s="130"/>
      <c r="J26" s="130"/>
      <c r="K26" s="130"/>
      <c r="O26" s="128"/>
      <c r="T26" s="99"/>
      <c r="W26" s="128"/>
    </row>
    <row r="27" s="84" customFormat="1" ht="22.2" customHeight="1" spans="1:31">
      <c r="A27" s="107" t="b">
        <f>'BD+C credit category view'!A52</f>
        <v>0</v>
      </c>
      <c r="B27" s="107" t="b">
        <f>'BD+C credit category view'!B52</f>
        <v>0</v>
      </c>
      <c r="C27" s="107" t="b">
        <f>'BD+C credit category view'!C52</f>
        <v>0</v>
      </c>
      <c r="D27" s="122" t="s">
        <v>168</v>
      </c>
      <c r="E27" s="109" t="str">
        <f>'BD+C credit category view'!E52</f>
        <v>MRp1</v>
      </c>
      <c r="F27" s="110" t="s">
        <v>103</v>
      </c>
      <c r="G27" s="128"/>
      <c r="H27" s="86"/>
      <c r="M27" s="104"/>
      <c r="N27" s="104"/>
      <c r="O27" s="132"/>
      <c r="W27" s="132"/>
    </row>
    <row r="28" s="84" customFormat="1" ht="22.2" customHeight="1" spans="1:31">
      <c r="A28" s="107" t="b">
        <f>'BD+C credit category view'!A53</f>
        <v>0</v>
      </c>
      <c r="B28" s="107" t="b">
        <f>'BD+C credit category view'!B53</f>
        <v>0</v>
      </c>
      <c r="C28" s="107" t="b">
        <f>'BD+C credit category view'!C53</f>
        <v>0</v>
      </c>
      <c r="D28" s="122" t="s">
        <v>168</v>
      </c>
      <c r="E28" s="109" t="str">
        <f>'BD+C credit category view'!E53</f>
        <v>MRp2</v>
      </c>
      <c r="F28" s="110" t="s">
        <v>105</v>
      </c>
      <c r="G28" s="133"/>
      <c r="H28" s="134"/>
      <c r="M28" s="134"/>
      <c r="N28" s="134"/>
      <c r="O28" s="133"/>
      <c r="P28" s="134"/>
      <c r="W28" s="133"/>
      <c r="AA28" s="134"/>
      <c r="AB28" s="134"/>
      <c r="AC28" s="134"/>
      <c r="AD28" s="134"/>
      <c r="AE28" s="134"/>
    </row>
    <row r="29" ht="22.2" customHeight="1" spans="1:31">
      <c r="A29" s="112" t="b">
        <f>'BD+C credit category view'!A54&gt;0</f>
        <v>0</v>
      </c>
      <c r="B29" s="112" t="b">
        <f>'BD+C credit category view'!B54&gt;0</f>
        <v>0</v>
      </c>
      <c r="C29" s="112" t="b">
        <f>'BD+C credit category view'!C54&gt;0</f>
        <v>0</v>
      </c>
      <c r="D29" s="122" t="s">
        <v>161</v>
      </c>
      <c r="E29" s="113" t="str">
        <f>'BD+C credit category view'!E54</f>
        <v>MRc1</v>
      </c>
      <c r="F29" s="116" t="s">
        <v>107</v>
      </c>
      <c r="G29" s="87" t="str">
        <f>'BD+C credit category view'!K54</f>
        <v/>
      </c>
      <c r="H29" s="134"/>
      <c r="I29" s="99"/>
      <c r="J29" s="99"/>
      <c r="K29" s="99"/>
      <c r="L29" s="99"/>
      <c r="M29" s="134"/>
      <c r="N29" s="134"/>
      <c r="O29" s="133"/>
      <c r="P29" s="134"/>
      <c r="Q29" s="99"/>
      <c r="R29" s="99"/>
      <c r="S29" s="99"/>
      <c r="T29" s="134"/>
      <c r="W29" s="133"/>
      <c r="X29" s="86"/>
      <c r="Y29" s="86"/>
      <c r="AA29" s="134"/>
      <c r="AB29" s="134"/>
      <c r="AC29" s="134"/>
      <c r="AD29" s="134"/>
      <c r="AE29" s="134"/>
    </row>
    <row r="30" ht="22.2" customHeight="1" spans="1:31">
      <c r="A30" s="112" t="b">
        <f>'BD+C credit category view'!A55&gt;0</f>
        <v>0</v>
      </c>
      <c r="B30" s="112" t="b">
        <f>'BD+C credit category view'!B55&gt;0</f>
        <v>0</v>
      </c>
      <c r="C30" s="112" t="b">
        <f>'BD+C credit category view'!C55&gt;0</f>
        <v>0</v>
      </c>
      <c r="D30" s="122" t="s">
        <v>161</v>
      </c>
      <c r="E30" s="113" t="str">
        <f>'BD+C credit category view'!E55</f>
        <v>MRc2</v>
      </c>
      <c r="F30" s="116" t="s">
        <v>109</v>
      </c>
      <c r="G30" s="87" t="str">
        <f>'BD+C credit category view'!K55</f>
        <v/>
      </c>
      <c r="H30" s="134"/>
      <c r="I30" s="134"/>
      <c r="J30" s="134"/>
      <c r="K30" s="134"/>
      <c r="L30" s="134"/>
      <c r="M30" s="135"/>
      <c r="N30" s="135"/>
      <c r="O30" s="132"/>
      <c r="P30" s="136"/>
      <c r="Q30" s="134"/>
      <c r="R30" s="134"/>
      <c r="S30" s="134"/>
      <c r="T30" s="134"/>
      <c r="W30" s="132"/>
      <c r="X30" s="86"/>
      <c r="Y30" s="86"/>
    </row>
    <row r="31" s="84" customFormat="1" ht="22.2" customHeight="1" spans="1:31">
      <c r="A31" s="112" t="b">
        <f>'BD+C credit category view'!A57&gt;0</f>
        <v>0</v>
      </c>
      <c r="B31" s="112" t="b">
        <f>'BD+C credit category view'!B57&gt;0</f>
        <v>0</v>
      </c>
      <c r="C31" s="112" t="b">
        <f>'BD+C credit category view'!C57&gt;0</f>
        <v>0</v>
      </c>
      <c r="D31" s="122" t="s">
        <v>161</v>
      </c>
      <c r="E31" s="113" t="str">
        <f>'BD+C credit category view'!E57</f>
        <v>MRc4</v>
      </c>
      <c r="F31" s="116" t="s">
        <v>164</v>
      </c>
      <c r="G31" s="87" t="str">
        <f>'BD+C credit category view'!K57</f>
        <v/>
      </c>
      <c r="H31" s="134"/>
      <c r="I31" s="137"/>
      <c r="J31" s="138"/>
      <c r="K31" s="138"/>
      <c r="L31" s="138"/>
      <c r="M31" s="138"/>
      <c r="N31" s="139"/>
      <c r="O31" s="133"/>
      <c r="P31" s="134"/>
      <c r="Q31" s="140"/>
      <c r="R31" s="141"/>
      <c r="S31" s="141"/>
      <c r="T31" s="141"/>
      <c r="U31" s="141"/>
      <c r="V31" s="142"/>
      <c r="W31" s="133"/>
      <c r="AA31" s="134"/>
      <c r="AB31" s="134"/>
      <c r="AC31" s="134"/>
    </row>
    <row r="32" ht="22.2" customHeight="1" spans="1:31">
      <c r="A32" s="112" t="b">
        <f>'BD+C credit category view'!A58&gt;0</f>
        <v>0</v>
      </c>
      <c r="B32" s="112" t="b">
        <f>'BD+C credit category view'!B58&gt;0</f>
        <v>0</v>
      </c>
      <c r="C32" s="112" t="b">
        <f>'BD+C credit category view'!C58&gt;0</f>
        <v>0</v>
      </c>
      <c r="D32" s="122" t="s">
        <v>161</v>
      </c>
      <c r="E32" s="113" t="str">
        <f>'BD+C credit category view'!E58</f>
        <v>MRc5</v>
      </c>
      <c r="F32" s="116" t="s">
        <v>115</v>
      </c>
      <c r="G32" s="87" t="str">
        <f>'BD+C credit category view'!K58</f>
        <v/>
      </c>
      <c r="H32" s="134"/>
      <c r="I32" s="134"/>
      <c r="J32" s="134"/>
      <c r="K32" s="134"/>
      <c r="L32" s="134"/>
      <c r="M32" s="134"/>
      <c r="N32" s="134"/>
      <c r="O32" s="133"/>
      <c r="P32" s="134"/>
      <c r="Q32" s="134"/>
      <c r="R32" s="134"/>
      <c r="S32" s="134"/>
      <c r="T32" s="134"/>
      <c r="U32" s="134"/>
      <c r="V32" s="134"/>
      <c r="W32" s="133"/>
      <c r="X32" s="134"/>
      <c r="Y32" s="134"/>
      <c r="Z32" s="134"/>
      <c r="AA32" s="134"/>
      <c r="AB32" s="134"/>
      <c r="AC32" s="134"/>
    </row>
    <row r="33" ht="22.2" customHeight="1" spans="4:29">
      <c r="F33" s="134"/>
      <c r="G33" s="133"/>
      <c r="H33" s="134"/>
      <c r="I33" s="134"/>
      <c r="J33" s="134"/>
      <c r="K33" s="134"/>
      <c r="L33" s="134"/>
      <c r="M33" s="134"/>
      <c r="N33" s="134"/>
      <c r="O33" s="133"/>
      <c r="P33" s="134"/>
      <c r="Q33" s="134"/>
      <c r="R33" s="134"/>
      <c r="S33" s="134"/>
      <c r="T33" s="134"/>
      <c r="U33" s="134"/>
      <c r="V33" s="134"/>
      <c r="W33" s="133"/>
      <c r="X33" s="134"/>
      <c r="Y33" s="134"/>
      <c r="Z33" s="134"/>
      <c r="AA33" s="134"/>
      <c r="AB33" s="134"/>
      <c r="AC33" s="134"/>
    </row>
    <row r="34" ht="22.2" customHeight="1" spans="4:29">
      <c r="D34" s="99"/>
      <c r="F34" s="134"/>
      <c r="G34" s="133"/>
      <c r="H34" s="134"/>
      <c r="I34" s="134"/>
      <c r="J34" s="134"/>
      <c r="K34" s="134"/>
      <c r="L34" s="134"/>
      <c r="M34" s="134"/>
      <c r="N34" s="134"/>
      <c r="O34" s="133"/>
      <c r="P34" s="134"/>
      <c r="Q34" s="134"/>
      <c r="R34" s="134"/>
      <c r="S34" s="134"/>
      <c r="T34" s="134"/>
      <c r="U34" s="134"/>
      <c r="V34" s="134"/>
      <c r="W34" s="133"/>
      <c r="X34" s="134"/>
      <c r="Y34" s="134"/>
      <c r="Z34" s="134"/>
      <c r="AA34" s="134"/>
      <c r="AB34" s="134"/>
      <c r="AC34" s="134"/>
    </row>
    <row r="35" ht="22.2" customHeight="1" spans="4:29">
      <c r="F35" s="134"/>
      <c r="G35" s="133"/>
      <c r="H35" s="134"/>
      <c r="I35" s="134"/>
      <c r="J35" s="134"/>
      <c r="K35" s="134"/>
      <c r="L35" s="134"/>
      <c r="M35" s="134"/>
      <c r="N35" s="134"/>
      <c r="O35" s="133"/>
      <c r="P35" s="134"/>
      <c r="Q35" s="134"/>
      <c r="R35" s="134"/>
      <c r="S35" s="134"/>
      <c r="T35" s="134"/>
      <c r="U35" s="134"/>
      <c r="V35" s="134"/>
      <c r="W35" s="133"/>
      <c r="X35" s="134"/>
      <c r="Y35" s="134"/>
      <c r="Z35" s="134"/>
      <c r="AA35" s="134"/>
      <c r="AB35" s="134"/>
      <c r="AC35" s="134"/>
    </row>
    <row r="36" spans="4:29">
      <c r="F36" s="134"/>
      <c r="G36" s="133"/>
      <c r="H36" s="134"/>
      <c r="I36" s="134"/>
      <c r="J36" s="134"/>
      <c r="K36" s="134"/>
      <c r="L36" s="134"/>
      <c r="M36" s="134"/>
      <c r="N36" s="134"/>
      <c r="O36" s="133"/>
      <c r="P36" s="134"/>
      <c r="Q36" s="134"/>
      <c r="R36" s="134"/>
      <c r="S36" s="134"/>
      <c r="T36" s="134"/>
      <c r="U36" s="134"/>
      <c r="V36" s="134"/>
      <c r="W36" s="133"/>
      <c r="X36" s="134"/>
      <c r="Y36" s="134"/>
      <c r="Z36" s="134"/>
      <c r="AA36" s="134"/>
      <c r="AB36" s="134"/>
      <c r="AC36" s="134"/>
    </row>
    <row r="37" spans="4:29">
      <c r="F37" s="134"/>
      <c r="G37" s="133"/>
      <c r="H37" s="134"/>
      <c r="I37" s="134"/>
      <c r="J37" s="134"/>
      <c r="K37" s="134"/>
      <c r="L37" s="134"/>
      <c r="M37" s="134"/>
      <c r="N37" s="134"/>
      <c r="O37" s="133"/>
      <c r="P37" s="134"/>
      <c r="Q37" s="134"/>
      <c r="R37" s="134"/>
      <c r="S37" s="134"/>
      <c r="T37" s="134"/>
      <c r="U37" s="134"/>
      <c r="V37" s="134"/>
      <c r="W37" s="133"/>
      <c r="X37" s="134"/>
      <c r="Y37" s="134"/>
      <c r="Z37" s="134"/>
      <c r="AA37" s="134"/>
      <c r="AB37" s="134"/>
      <c r="AC37" s="134"/>
    </row>
    <row r="38" spans="4:29">
      <c r="F38" s="134"/>
      <c r="G38" s="133"/>
      <c r="H38" s="134"/>
      <c r="I38" s="134"/>
      <c r="J38" s="134"/>
      <c r="K38" s="134"/>
      <c r="L38" s="134"/>
      <c r="M38" s="134"/>
      <c r="N38" s="134"/>
      <c r="O38" s="133"/>
      <c r="P38" s="134"/>
      <c r="Q38" s="134"/>
      <c r="R38" s="134"/>
      <c r="S38" s="134"/>
      <c r="T38" s="134"/>
      <c r="U38" s="134"/>
      <c r="V38" s="134"/>
      <c r="W38" s="133"/>
      <c r="X38" s="134"/>
      <c r="Y38" s="134"/>
      <c r="Z38" s="134"/>
      <c r="AA38" s="134"/>
      <c r="AB38" s="134"/>
      <c r="AC38" s="134"/>
    </row>
    <row r="39" spans="4:29">
      <c r="F39" s="134"/>
      <c r="G39" s="133"/>
      <c r="H39" s="134"/>
      <c r="I39" s="134"/>
      <c r="J39" s="134"/>
      <c r="K39" s="134"/>
      <c r="L39" s="134"/>
      <c r="M39" s="134"/>
      <c r="N39" s="134"/>
      <c r="O39" s="133"/>
      <c r="P39" s="134"/>
      <c r="Q39" s="134"/>
      <c r="R39" s="134"/>
      <c r="S39" s="134"/>
      <c r="T39" s="134"/>
      <c r="U39" s="134"/>
      <c r="V39" s="134"/>
      <c r="W39" s="133"/>
      <c r="X39" s="134"/>
      <c r="Y39" s="134"/>
      <c r="Z39" s="134"/>
      <c r="AA39" s="134"/>
      <c r="AB39" s="134"/>
      <c r="AC39" s="134"/>
    </row>
    <row r="40" spans="4:29">
      <c r="F40" s="134"/>
      <c r="G40" s="133"/>
      <c r="H40" s="134"/>
      <c r="I40" s="134"/>
      <c r="J40" s="134"/>
      <c r="K40" s="134"/>
      <c r="L40" s="134"/>
      <c r="M40" s="134"/>
      <c r="N40" s="134"/>
      <c r="O40" s="133"/>
      <c r="P40" s="134"/>
      <c r="Q40" s="134"/>
      <c r="R40" s="134"/>
      <c r="S40" s="134"/>
      <c r="T40" s="134"/>
      <c r="U40" s="134"/>
      <c r="V40" s="134"/>
      <c r="W40" s="133"/>
      <c r="X40" s="134"/>
      <c r="Y40" s="134"/>
      <c r="Z40" s="134"/>
      <c r="AA40" s="134"/>
      <c r="AB40" s="134"/>
      <c r="AC40" s="134"/>
    </row>
    <row r="41" spans="4:29">
      <c r="F41" s="89"/>
      <c r="N41" s="88"/>
      <c r="P41" s="88"/>
      <c r="X41" s="86"/>
      <c r="Y41" s="86"/>
    </row>
    <row r="42" spans="4:29">
      <c r="F42" s="89"/>
      <c r="N42" s="88"/>
      <c r="P42" s="88"/>
      <c r="X42" s="86"/>
      <c r="Y42" s="86"/>
    </row>
    <row r="43" spans="4:29">
      <c r="F43" s="89"/>
      <c r="N43" s="88"/>
      <c r="P43" s="88"/>
      <c r="X43" s="86"/>
      <c r="Y43" s="86"/>
    </row>
    <row r="44" spans="4:29">
      <c r="F44" s="89"/>
      <c r="X44" s="86"/>
      <c r="Y44" s="86"/>
    </row>
    <row r="45" spans="4:29">
      <c r="F45" s="89"/>
      <c r="X45" s="86"/>
      <c r="Y45" s="86"/>
    </row>
    <row r="46" spans="4:29">
      <c r="X46" s="86"/>
      <c r="Y46" s="86"/>
    </row>
    <row r="47" spans="4:29">
      <c r="X47" s="86"/>
      <c r="Y47" s="86"/>
    </row>
    <row r="48" spans="4:29">
      <c r="X48" s="86"/>
      <c r="Y48" s="86"/>
    </row>
  </sheetData>
  <mergeCells count="3">
    <mergeCell ref="A5:F5"/>
    <mergeCell ref="I5:N5"/>
    <mergeCell ref="Q5:V5"/>
  </mergeCells>
  <pageMargins left="0.25" right="0.25" top="0.75" bottom="0.75" header="0.3" footer="0.3"/>
  <pageSetup paperSize="1" scale="44" orientation="landscape" horizontalDpi="1200" verticalDpi="12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Z54"/>
  <sheetViews>
    <sheetView zoomScale="80" zoomScaleNormal="80" workbookViewId="0">
      <pane ySplit="4" topLeftCell="A5" activePane="bottomLeft" state="frozen"/>
      <selection/>
      <selection pane="bottomLeft" activeCell="A2" sqref="A2"/>
    </sheetView>
  </sheetViews>
  <sheetFormatPr defaultColWidth="8.89166666666667" defaultRowHeight="13.5"/>
  <cols>
    <col min="1" max="29" width="8.89166666666667" style="1"/>
    <col min="30" max="62" width="8.89166666666667" style="26"/>
    <col min="63" max="73" width="8.89166666666667" style="27"/>
    <col min="74" max="75" width="8.89166666666667" style="26"/>
    <col min="76" max="16384" width="8.89166666666667" style="1"/>
  </cols>
  <sheetData>
    <row r="1" ht="23.25" spans="1:78">
      <c r="A1" s="28"/>
      <c r="B1" s="28"/>
      <c r="C1" s="28"/>
      <c r="D1" s="29"/>
      <c r="E1" s="30"/>
      <c r="F1" s="31"/>
      <c r="G1" s="32"/>
      <c r="H1" s="32"/>
      <c r="I1" s="33"/>
      <c r="J1" s="34"/>
      <c r="K1" s="35"/>
      <c r="L1" s="35"/>
      <c r="M1" s="36"/>
      <c r="BJ1" s="37"/>
      <c r="BN1" s="38"/>
    </row>
    <row r="2" ht="27" spans="1:78">
      <c r="A2" s="39" t="s">
        <v>18</v>
      </c>
      <c r="B2" s="39"/>
      <c r="C2" s="28"/>
      <c r="D2" s="29"/>
      <c r="E2" s="34"/>
      <c r="F2" s="40"/>
      <c r="G2" s="40"/>
      <c r="H2" s="40"/>
      <c r="I2" s="41"/>
      <c r="J2" s="34"/>
      <c r="K2" s="35"/>
      <c r="L2" s="35"/>
      <c r="M2" s="36"/>
      <c r="BJ2" s="37"/>
      <c r="BN2" s="38"/>
    </row>
    <row r="3" ht="13.95" customHeight="1" spans="1:78">
      <c r="A3" s="42" t="s">
        <v>171</v>
      </c>
      <c r="B3" s="43"/>
      <c r="C3" s="44"/>
      <c r="D3" s="45"/>
      <c r="E3" s="46"/>
      <c r="F3" s="47"/>
      <c r="G3" s="47"/>
      <c r="H3" s="47"/>
      <c r="I3" s="48"/>
      <c r="J3" s="46"/>
      <c r="K3" s="49"/>
      <c r="L3" s="49"/>
      <c r="M3" s="50"/>
      <c r="N3" s="51"/>
      <c r="O3" s="51"/>
      <c r="P3" s="51"/>
      <c r="Q3" s="51"/>
      <c r="R3" s="51"/>
      <c r="S3" s="51"/>
      <c r="T3" s="51"/>
      <c r="U3" s="51"/>
      <c r="V3" s="51"/>
      <c r="W3" s="51"/>
      <c r="X3" s="51"/>
      <c r="BJ3" s="37"/>
    </row>
    <row r="4" ht="14.25" spans="1:78">
      <c r="B4" s="42"/>
      <c r="C4" s="44"/>
      <c r="D4" s="52"/>
      <c r="E4" s="46"/>
      <c r="F4" s="46"/>
      <c r="G4" s="46"/>
      <c r="H4" s="46"/>
      <c r="I4" s="53"/>
      <c r="J4" s="46"/>
      <c r="K4" s="49"/>
      <c r="L4" s="49"/>
      <c r="M4" s="50"/>
      <c r="N4" s="51"/>
      <c r="O4" s="51"/>
      <c r="P4" s="51"/>
      <c r="Q4" s="51"/>
      <c r="R4" s="51"/>
      <c r="S4" s="51"/>
      <c r="T4" s="51"/>
      <c r="U4" s="51"/>
      <c r="V4" s="51"/>
      <c r="W4" s="51"/>
      <c r="X4" s="51"/>
      <c r="BJ4" s="37"/>
      <c r="BN4" s="38"/>
    </row>
    <row r="5" spans="1:78">
      <c r="A5" s="54"/>
      <c r="B5" s="55"/>
      <c r="C5" s="55"/>
      <c r="D5" s="55"/>
      <c r="E5" s="55"/>
      <c r="F5" s="55"/>
      <c r="G5" s="55"/>
      <c r="H5" s="55"/>
      <c r="I5" s="55"/>
      <c r="J5" s="55"/>
      <c r="K5" s="55"/>
      <c r="L5" s="55"/>
      <c r="M5" s="55"/>
      <c r="N5" s="55"/>
      <c r="O5" s="55"/>
      <c r="P5" s="55"/>
      <c r="Q5" s="55"/>
      <c r="R5" s="55"/>
      <c r="S5" s="55"/>
      <c r="T5" s="55"/>
      <c r="U5" s="55"/>
      <c r="V5" s="55"/>
      <c r="W5" s="55"/>
      <c r="X5" s="56"/>
      <c r="Y5" s="21"/>
      <c r="BJ5" s="37"/>
      <c r="BN5" s="38"/>
    </row>
    <row r="6" spans="1:78">
      <c r="A6" s="57"/>
      <c r="B6" s="3"/>
      <c r="C6" s="3"/>
      <c r="D6" s="3"/>
      <c r="E6" s="3"/>
      <c r="F6" s="3"/>
      <c r="G6" s="3"/>
      <c r="H6" s="3"/>
      <c r="I6" s="3"/>
      <c r="J6" s="3"/>
      <c r="K6" s="3"/>
      <c r="L6" s="3"/>
      <c r="M6" s="3"/>
      <c r="N6" s="3"/>
      <c r="O6" s="3"/>
      <c r="P6" s="3"/>
      <c r="Q6" s="3"/>
      <c r="R6" s="3"/>
      <c r="S6" s="3"/>
      <c r="T6" s="3"/>
      <c r="U6" s="3"/>
      <c r="V6" s="3"/>
      <c r="W6" s="3"/>
      <c r="X6" s="58"/>
      <c r="Y6" s="21"/>
      <c r="BK6" s="59"/>
      <c r="BL6" s="59"/>
      <c r="BM6" s="59"/>
      <c r="BN6" s="60"/>
    </row>
    <row r="7" ht="18.75" spans="1:78">
      <c r="A7" s="57"/>
      <c r="B7" s="3"/>
      <c r="C7" s="3"/>
      <c r="D7" s="3"/>
      <c r="E7" s="3"/>
      <c r="F7" s="3"/>
      <c r="G7" s="3"/>
      <c r="H7" s="3"/>
      <c r="I7" s="3"/>
      <c r="J7" s="3"/>
      <c r="K7" s="3"/>
      <c r="L7" s="3"/>
      <c r="M7" s="3"/>
      <c r="N7" s="3"/>
      <c r="O7" s="3"/>
      <c r="P7" s="3"/>
      <c r="Q7" s="3"/>
      <c r="R7" s="3"/>
      <c r="S7" s="3"/>
      <c r="T7" s="3"/>
      <c r="U7" s="3"/>
      <c r="V7" s="3"/>
      <c r="W7" s="3"/>
      <c r="X7" s="58"/>
      <c r="Y7" s="21"/>
      <c r="BW7" s="61"/>
      <c r="BX7" s="62"/>
      <c r="BY7" s="63"/>
      <c r="BZ7" s="62"/>
    </row>
    <row r="8" ht="18.75" spans="1:78">
      <c r="A8" s="57"/>
      <c r="B8" s="3"/>
      <c r="C8" s="3"/>
      <c r="D8" s="3"/>
      <c r="E8" s="3"/>
      <c r="F8" s="3"/>
      <c r="G8" s="3"/>
      <c r="H8" s="3"/>
      <c r="I8" s="3"/>
      <c r="J8" s="3"/>
      <c r="K8" s="3"/>
      <c r="L8" s="3"/>
      <c r="M8" s="3"/>
      <c r="N8" s="3"/>
      <c r="O8" s="3"/>
      <c r="P8" s="3"/>
      <c r="Q8" s="3"/>
      <c r="R8" s="3"/>
      <c r="S8" s="3"/>
      <c r="T8" s="3"/>
      <c r="U8" s="3"/>
      <c r="V8" s="3"/>
      <c r="W8" s="3"/>
      <c r="X8" s="58"/>
      <c r="Y8" s="21"/>
      <c r="BW8" s="64"/>
      <c r="BX8" s="65"/>
      <c r="BY8" s="66"/>
      <c r="BZ8" s="67"/>
    </row>
    <row r="9" spans="1:78">
      <c r="A9" s="57"/>
      <c r="B9" s="3"/>
      <c r="C9" s="3"/>
      <c r="D9" s="3"/>
      <c r="E9" s="3"/>
      <c r="F9" s="3"/>
      <c r="G9" s="3"/>
      <c r="H9" s="3"/>
      <c r="I9" s="3"/>
      <c r="J9" s="3"/>
      <c r="K9" s="3"/>
      <c r="L9" s="3"/>
      <c r="M9" s="3"/>
      <c r="N9" s="3"/>
      <c r="O9" s="3"/>
      <c r="P9" s="3"/>
      <c r="Q9" s="3"/>
      <c r="R9" s="3"/>
      <c r="S9" s="3"/>
      <c r="T9" s="3"/>
      <c r="U9" s="3"/>
      <c r="V9" s="3"/>
      <c r="W9" s="3"/>
      <c r="X9" s="58"/>
      <c r="Y9" s="21"/>
    </row>
    <row r="10" spans="1:78">
      <c r="A10" s="57"/>
      <c r="B10" s="3"/>
      <c r="C10" s="3"/>
      <c r="D10" s="3"/>
      <c r="E10" s="3"/>
      <c r="F10" s="3"/>
      <c r="G10" s="3"/>
      <c r="H10" s="3"/>
      <c r="I10" s="3"/>
      <c r="J10" s="3"/>
      <c r="K10" s="3"/>
      <c r="L10" s="3"/>
      <c r="M10" s="3"/>
      <c r="N10" s="3"/>
      <c r="O10" s="3"/>
      <c r="P10" s="3"/>
      <c r="Q10" s="3"/>
      <c r="R10" s="3"/>
      <c r="S10" s="3"/>
      <c r="T10" s="3"/>
      <c r="U10" s="3"/>
      <c r="V10" s="3"/>
      <c r="W10" s="3"/>
      <c r="X10" s="58"/>
      <c r="Y10" s="21"/>
    </row>
    <row r="11" spans="1:78">
      <c r="A11" s="57"/>
      <c r="B11" s="3"/>
      <c r="C11" s="3"/>
      <c r="D11" s="3"/>
      <c r="E11" s="3"/>
      <c r="F11" s="3"/>
      <c r="G11" s="3"/>
      <c r="H11" s="3"/>
      <c r="I11" s="3"/>
      <c r="J11" s="3"/>
      <c r="K11" s="3"/>
      <c r="L11" s="3"/>
      <c r="M11" s="3"/>
      <c r="N11" s="3"/>
      <c r="O11" s="3"/>
      <c r="P11" s="3"/>
      <c r="Q11" s="3"/>
      <c r="R11" s="3"/>
      <c r="S11" s="3"/>
      <c r="T11" s="3"/>
      <c r="U11" s="3"/>
      <c r="V11" s="3"/>
      <c r="W11" s="3"/>
      <c r="X11" s="58"/>
      <c r="Y11" s="21"/>
    </row>
    <row r="12" spans="1:78">
      <c r="A12" s="57"/>
      <c r="B12" s="3"/>
      <c r="C12" s="3"/>
      <c r="D12" s="3"/>
      <c r="E12" s="3"/>
      <c r="F12" s="3"/>
      <c r="G12" s="3"/>
      <c r="H12" s="3"/>
      <c r="I12" s="3"/>
      <c r="J12" s="3"/>
      <c r="K12" s="3"/>
      <c r="L12" s="3"/>
      <c r="M12" s="3"/>
      <c r="N12" s="3"/>
      <c r="O12" s="3"/>
      <c r="P12" s="3"/>
      <c r="Q12" s="3"/>
      <c r="R12" s="3"/>
      <c r="S12" s="3"/>
      <c r="T12" s="3"/>
      <c r="U12" s="3"/>
      <c r="V12" s="3"/>
      <c r="W12" s="3"/>
      <c r="X12" s="58"/>
      <c r="Y12" s="21"/>
    </row>
    <row r="13" spans="1:78">
      <c r="A13" s="57"/>
      <c r="B13" s="3"/>
      <c r="C13" s="3"/>
      <c r="D13" s="3"/>
      <c r="E13" s="3"/>
      <c r="F13" s="3"/>
      <c r="G13" s="3"/>
      <c r="H13" s="3"/>
      <c r="I13" s="3"/>
      <c r="J13" s="3"/>
      <c r="K13" s="3"/>
      <c r="L13" s="3"/>
      <c r="M13" s="3"/>
      <c r="N13" s="3"/>
      <c r="O13" s="3"/>
      <c r="P13" s="3"/>
      <c r="Q13" s="3"/>
      <c r="R13" s="3"/>
      <c r="S13" s="3"/>
      <c r="T13" s="3"/>
      <c r="U13" s="3"/>
      <c r="V13" s="3"/>
      <c r="W13" s="3"/>
      <c r="X13" s="58"/>
      <c r="Y13" s="21"/>
    </row>
    <row r="14" spans="1:78">
      <c r="A14" s="57"/>
      <c r="B14" s="3"/>
      <c r="C14" s="3"/>
      <c r="D14" s="3"/>
      <c r="E14" s="3"/>
      <c r="F14" s="3"/>
      <c r="G14" s="3"/>
      <c r="H14" s="3"/>
      <c r="I14" s="3"/>
      <c r="J14" s="3"/>
      <c r="K14" s="3"/>
      <c r="L14" s="3"/>
      <c r="M14" s="3"/>
      <c r="N14" s="3"/>
      <c r="O14" s="3"/>
      <c r="P14" s="3"/>
      <c r="Q14" s="3"/>
      <c r="R14" s="3"/>
      <c r="S14" s="3"/>
      <c r="T14" s="3"/>
      <c r="U14" s="3"/>
      <c r="V14" s="3"/>
      <c r="W14" s="3"/>
      <c r="X14" s="58"/>
      <c r="Y14" s="21"/>
    </row>
    <row r="15" spans="1:78">
      <c r="A15" s="57"/>
      <c r="B15" s="3"/>
      <c r="C15" s="3"/>
      <c r="D15" s="3"/>
      <c r="E15" s="3"/>
      <c r="F15" s="3"/>
      <c r="G15" s="3"/>
      <c r="H15" s="3"/>
      <c r="I15" s="3"/>
      <c r="J15" s="3"/>
      <c r="K15" s="3"/>
      <c r="L15" s="3"/>
      <c r="M15" s="3"/>
      <c r="N15" s="3"/>
      <c r="O15" s="3"/>
      <c r="P15" s="3"/>
      <c r="Q15" s="3"/>
      <c r="R15" s="3"/>
      <c r="S15" s="3"/>
      <c r="T15" s="3"/>
      <c r="U15" s="3"/>
      <c r="V15" s="3"/>
      <c r="W15" s="3"/>
      <c r="X15" s="58"/>
      <c r="Y15" s="21"/>
    </row>
    <row r="16" spans="1:78">
      <c r="A16" s="57"/>
      <c r="B16" s="3"/>
      <c r="C16" s="3"/>
      <c r="D16" s="3"/>
      <c r="E16" s="3"/>
      <c r="F16" s="3"/>
      <c r="G16" s="3"/>
      <c r="H16" s="3"/>
      <c r="I16" s="3"/>
      <c r="J16" s="3"/>
      <c r="K16" s="3"/>
      <c r="L16" s="3"/>
      <c r="M16" s="3"/>
      <c r="N16" s="3"/>
      <c r="O16" s="3"/>
      <c r="P16" s="3"/>
      <c r="Q16" s="3"/>
      <c r="R16" s="3"/>
      <c r="S16" s="3"/>
      <c r="T16" s="3"/>
      <c r="U16" s="3"/>
      <c r="V16" s="3"/>
      <c r="W16" s="3"/>
      <c r="X16" s="58"/>
      <c r="Y16" s="21"/>
    </row>
    <row r="17" spans="1:25">
      <c r="A17" s="57"/>
      <c r="B17" s="3"/>
      <c r="C17" s="3"/>
      <c r="D17" s="3"/>
      <c r="E17" s="3"/>
      <c r="F17" s="3"/>
      <c r="G17" s="3"/>
      <c r="H17" s="3"/>
      <c r="I17" s="3"/>
      <c r="J17" s="3"/>
      <c r="K17" s="3"/>
      <c r="L17" s="3"/>
      <c r="M17" s="3"/>
      <c r="N17" s="3"/>
      <c r="O17" s="3"/>
      <c r="P17" s="3"/>
      <c r="Q17" s="3"/>
      <c r="R17" s="3"/>
      <c r="S17" s="3"/>
      <c r="T17" s="3"/>
      <c r="U17" s="3"/>
      <c r="V17" s="3"/>
      <c r="W17" s="3"/>
      <c r="X17" s="58"/>
      <c r="Y17" s="21"/>
    </row>
    <row r="18" spans="1:25">
      <c r="A18" s="57"/>
      <c r="B18" s="3"/>
      <c r="C18" s="3"/>
      <c r="D18" s="3"/>
      <c r="E18" s="3"/>
      <c r="F18" s="3"/>
      <c r="G18" s="3"/>
      <c r="H18" s="3"/>
      <c r="I18" s="3"/>
      <c r="J18" s="3"/>
      <c r="K18" s="3"/>
      <c r="L18" s="3"/>
      <c r="M18" s="3"/>
      <c r="N18" s="3"/>
      <c r="O18" s="3"/>
      <c r="P18" s="3"/>
      <c r="Q18" s="3"/>
      <c r="R18" s="3"/>
      <c r="S18" s="3"/>
      <c r="T18" s="3"/>
      <c r="U18" s="3"/>
      <c r="V18" s="3"/>
      <c r="W18" s="3"/>
      <c r="X18" s="58"/>
      <c r="Y18" s="21"/>
    </row>
    <row r="19" spans="1:25">
      <c r="A19" s="57"/>
      <c r="B19" s="3"/>
      <c r="C19" s="3"/>
      <c r="D19" s="3"/>
      <c r="E19" s="3"/>
      <c r="F19" s="3"/>
      <c r="G19" s="3"/>
      <c r="H19" s="3"/>
      <c r="I19" s="3"/>
      <c r="J19" s="3"/>
      <c r="K19" s="3"/>
      <c r="L19" s="3"/>
      <c r="M19" s="3"/>
      <c r="N19" s="3"/>
      <c r="O19" s="3"/>
      <c r="P19" s="3"/>
      <c r="Q19" s="3"/>
      <c r="R19" s="3"/>
      <c r="S19" s="3"/>
      <c r="T19" s="3"/>
      <c r="U19" s="3"/>
      <c r="V19" s="3"/>
      <c r="W19" s="3"/>
      <c r="X19" s="58"/>
      <c r="Y19" s="21"/>
    </row>
    <row r="20" spans="1:25">
      <c r="A20" s="57"/>
      <c r="B20" s="3"/>
      <c r="C20" s="3"/>
      <c r="D20" s="3"/>
      <c r="E20" s="3"/>
      <c r="F20" s="3"/>
      <c r="G20" s="3"/>
      <c r="H20" s="3"/>
      <c r="I20" s="3"/>
      <c r="J20" s="3"/>
      <c r="K20" s="3"/>
      <c r="L20" s="3"/>
      <c r="M20" s="3"/>
      <c r="N20" s="3"/>
      <c r="O20" s="3"/>
      <c r="P20" s="3"/>
      <c r="Q20" s="3"/>
      <c r="R20" s="3"/>
      <c r="S20" s="3"/>
      <c r="T20" s="3"/>
      <c r="U20" s="3"/>
      <c r="V20" s="3"/>
      <c r="W20" s="3"/>
      <c r="X20" s="58"/>
      <c r="Y20" s="21"/>
    </row>
    <row r="21" spans="1:25">
      <c r="A21" s="57"/>
      <c r="B21" s="3"/>
      <c r="C21" s="3"/>
      <c r="D21" s="3"/>
      <c r="E21" s="3"/>
      <c r="F21" s="3"/>
      <c r="G21" s="3"/>
      <c r="H21" s="3"/>
      <c r="I21" s="3"/>
      <c r="J21" s="3"/>
      <c r="K21" s="3"/>
      <c r="L21" s="3"/>
      <c r="M21" s="3"/>
      <c r="N21" s="3"/>
      <c r="O21" s="3"/>
      <c r="P21" s="3"/>
      <c r="Q21" s="3"/>
      <c r="R21" s="3"/>
      <c r="S21" s="3"/>
      <c r="T21" s="3"/>
      <c r="U21" s="3"/>
      <c r="V21" s="3"/>
      <c r="W21" s="3"/>
      <c r="X21" s="58"/>
      <c r="Y21" s="21"/>
    </row>
    <row r="22" spans="1:25">
      <c r="A22" s="57"/>
      <c r="B22" s="3"/>
      <c r="C22" s="3"/>
      <c r="D22" s="3"/>
      <c r="E22" s="3"/>
      <c r="F22" s="3"/>
      <c r="G22" s="3"/>
      <c r="H22" s="3"/>
      <c r="I22" s="3"/>
      <c r="J22" s="3"/>
      <c r="K22" s="3"/>
      <c r="L22" s="3"/>
      <c r="M22" s="3"/>
      <c r="N22" s="3"/>
      <c r="O22" s="3"/>
      <c r="P22" s="3"/>
      <c r="Q22" s="3"/>
      <c r="R22" s="3"/>
      <c r="S22" s="3"/>
      <c r="T22" s="3"/>
      <c r="U22" s="3"/>
      <c r="V22" s="3"/>
      <c r="W22" s="3"/>
      <c r="X22" s="58"/>
      <c r="Y22" s="21"/>
    </row>
    <row r="23" spans="1:25">
      <c r="A23" s="57"/>
      <c r="B23" s="3"/>
      <c r="C23" s="3"/>
      <c r="D23" s="3"/>
      <c r="E23" s="3"/>
      <c r="F23" s="3"/>
      <c r="G23" s="3"/>
      <c r="H23" s="3"/>
      <c r="I23" s="3"/>
      <c r="J23" s="3"/>
      <c r="K23" s="3"/>
      <c r="L23" s="3"/>
      <c r="M23" s="3"/>
      <c r="N23" s="3"/>
      <c r="O23" s="3"/>
      <c r="P23" s="3"/>
      <c r="Q23" s="3"/>
      <c r="R23" s="3"/>
      <c r="S23" s="3"/>
      <c r="T23" s="3"/>
      <c r="U23" s="3"/>
      <c r="V23" s="3"/>
      <c r="W23" s="3"/>
      <c r="X23" s="58"/>
      <c r="Y23" s="21"/>
    </row>
    <row r="24" spans="1:25">
      <c r="A24" s="57"/>
      <c r="B24" s="3"/>
      <c r="C24" s="3"/>
      <c r="D24" s="3"/>
      <c r="E24" s="3"/>
      <c r="F24" s="3"/>
      <c r="G24" s="3"/>
      <c r="H24" s="3"/>
      <c r="I24" s="3"/>
      <c r="J24" s="3"/>
      <c r="K24" s="3"/>
      <c r="L24" s="3"/>
      <c r="M24" s="3"/>
      <c r="N24" s="3"/>
      <c r="O24" s="3"/>
      <c r="P24" s="3"/>
      <c r="Q24" s="3"/>
      <c r="R24" s="3"/>
      <c r="S24" s="3"/>
      <c r="T24" s="3"/>
      <c r="U24" s="3"/>
      <c r="V24" s="3"/>
      <c r="W24" s="3"/>
      <c r="X24" s="58"/>
      <c r="Y24" s="21"/>
    </row>
    <row r="25" spans="1:25">
      <c r="A25" s="57"/>
      <c r="B25" s="3"/>
      <c r="C25" s="3"/>
      <c r="D25" s="3"/>
      <c r="E25" s="3"/>
      <c r="F25" s="3"/>
      <c r="G25" s="3"/>
      <c r="H25" s="3"/>
      <c r="I25" s="3"/>
      <c r="J25" s="3"/>
      <c r="K25" s="3"/>
      <c r="L25" s="3"/>
      <c r="M25" s="3"/>
      <c r="N25" s="3"/>
      <c r="O25" s="3"/>
      <c r="P25" s="3"/>
      <c r="Q25" s="3"/>
      <c r="R25" s="3"/>
      <c r="S25" s="3"/>
      <c r="T25" s="3"/>
      <c r="U25" s="3"/>
      <c r="V25" s="3"/>
      <c r="W25" s="3"/>
      <c r="X25" s="58"/>
      <c r="Y25" s="21"/>
    </row>
    <row r="26" spans="1:25">
      <c r="A26" s="57"/>
      <c r="B26" s="3"/>
      <c r="C26" s="3"/>
      <c r="D26" s="3"/>
      <c r="E26" s="3"/>
      <c r="F26" s="3"/>
      <c r="G26" s="3"/>
      <c r="H26" s="3"/>
      <c r="I26" s="3"/>
      <c r="J26" s="3"/>
      <c r="K26" s="3"/>
      <c r="L26" s="3"/>
      <c r="M26" s="3"/>
      <c r="N26" s="3"/>
      <c r="O26" s="3"/>
      <c r="P26" s="3"/>
      <c r="Q26" s="3"/>
      <c r="R26" s="3"/>
      <c r="S26" s="3"/>
      <c r="T26" s="3"/>
      <c r="U26" s="3"/>
      <c r="V26" s="3"/>
      <c r="W26" s="3"/>
      <c r="X26" s="58"/>
      <c r="Y26" s="21"/>
    </row>
    <row r="27" spans="1:25">
      <c r="A27" s="57"/>
      <c r="B27" s="3"/>
      <c r="C27" s="3"/>
      <c r="D27" s="3"/>
      <c r="E27" s="3"/>
      <c r="F27" s="3"/>
      <c r="G27" s="3"/>
      <c r="H27" s="3"/>
      <c r="I27" s="3"/>
      <c r="J27" s="3"/>
      <c r="K27" s="3"/>
      <c r="L27" s="3"/>
      <c r="M27" s="3"/>
      <c r="N27" s="3"/>
      <c r="O27" s="3"/>
      <c r="P27" s="3"/>
      <c r="Q27" s="3"/>
      <c r="R27" s="3"/>
      <c r="S27" s="3"/>
      <c r="T27" s="3"/>
      <c r="U27" s="3"/>
      <c r="V27" s="3"/>
      <c r="W27" s="3"/>
      <c r="X27" s="58"/>
      <c r="Y27" s="21"/>
    </row>
    <row r="28" spans="1:25">
      <c r="A28" s="57"/>
      <c r="B28" s="3"/>
      <c r="C28" s="3"/>
      <c r="D28" s="3"/>
      <c r="E28" s="3"/>
      <c r="F28" s="3"/>
      <c r="G28" s="3"/>
      <c r="H28" s="3"/>
      <c r="I28" s="3"/>
      <c r="J28" s="3"/>
      <c r="K28" s="3"/>
      <c r="L28" s="3"/>
      <c r="M28" s="3"/>
      <c r="N28" s="3"/>
      <c r="O28" s="3"/>
      <c r="P28" s="3"/>
      <c r="Q28" s="3"/>
      <c r="R28" s="3"/>
      <c r="S28" s="3"/>
      <c r="T28" s="3"/>
      <c r="U28" s="3"/>
      <c r="V28" s="3"/>
      <c r="W28" s="3"/>
      <c r="X28" s="58"/>
      <c r="Y28" s="21"/>
    </row>
    <row r="29" spans="1:25">
      <c r="A29" s="57"/>
      <c r="B29" s="3"/>
      <c r="C29" s="3"/>
      <c r="D29" s="3"/>
      <c r="E29" s="3"/>
      <c r="F29" s="3"/>
      <c r="G29" s="3"/>
      <c r="H29" s="3"/>
      <c r="I29" s="3"/>
      <c r="J29" s="3"/>
      <c r="K29" s="3"/>
      <c r="L29" s="3"/>
      <c r="M29" s="3"/>
      <c r="N29" s="3"/>
      <c r="O29" s="3"/>
      <c r="P29" s="3"/>
      <c r="Q29" s="3"/>
      <c r="R29" s="3"/>
      <c r="S29" s="3"/>
      <c r="T29" s="3"/>
      <c r="U29" s="3"/>
      <c r="V29" s="3"/>
      <c r="W29" s="3"/>
      <c r="X29" s="58"/>
      <c r="Y29" s="21"/>
    </row>
    <row r="30" spans="1:25">
      <c r="A30" s="57"/>
      <c r="B30" s="3"/>
      <c r="C30" s="3"/>
      <c r="D30" s="3"/>
      <c r="E30" s="3"/>
      <c r="F30" s="3"/>
      <c r="G30" s="3"/>
      <c r="H30" s="3"/>
      <c r="I30" s="3"/>
      <c r="J30" s="3"/>
      <c r="K30" s="3"/>
      <c r="L30" s="3"/>
      <c r="M30" s="3"/>
      <c r="N30" s="3"/>
      <c r="O30" s="3"/>
      <c r="P30" s="3"/>
      <c r="Q30" s="3"/>
      <c r="R30" s="3"/>
      <c r="S30" s="3"/>
      <c r="T30" s="3"/>
      <c r="U30" s="3"/>
      <c r="V30" s="3"/>
      <c r="W30" s="3"/>
      <c r="X30" s="58"/>
      <c r="Y30" s="21"/>
    </row>
    <row r="31" spans="1:25">
      <c r="A31" s="57"/>
      <c r="B31" s="3"/>
      <c r="C31" s="3"/>
      <c r="D31" s="3"/>
      <c r="E31" s="3"/>
      <c r="F31" s="3"/>
      <c r="G31" s="3"/>
      <c r="H31" s="3"/>
      <c r="I31" s="3"/>
      <c r="J31" s="3"/>
      <c r="K31" s="3"/>
      <c r="L31" s="3"/>
      <c r="M31" s="3"/>
      <c r="N31" s="3"/>
      <c r="O31" s="3"/>
      <c r="P31" s="3"/>
      <c r="Q31" s="3"/>
      <c r="R31" s="3"/>
      <c r="S31" s="3"/>
      <c r="T31" s="3"/>
      <c r="U31" s="3"/>
      <c r="V31" s="3"/>
      <c r="W31" s="3"/>
      <c r="X31" s="58"/>
      <c r="Y31" s="21"/>
    </row>
    <row r="32" spans="1:25">
      <c r="A32" s="57"/>
      <c r="B32" s="3"/>
      <c r="C32" s="3"/>
      <c r="D32" s="3"/>
      <c r="E32" s="3"/>
      <c r="F32" s="3"/>
      <c r="G32" s="3"/>
      <c r="H32" s="3"/>
      <c r="I32" s="3"/>
      <c r="J32" s="3"/>
      <c r="K32" s="3"/>
      <c r="L32" s="3"/>
      <c r="M32" s="3"/>
      <c r="N32" s="3"/>
      <c r="O32" s="3"/>
      <c r="P32" s="3"/>
      <c r="Q32" s="3"/>
      <c r="R32" s="3"/>
      <c r="S32" s="3"/>
      <c r="T32" s="3"/>
      <c r="U32" s="3"/>
      <c r="V32" s="3"/>
      <c r="W32" s="3"/>
      <c r="X32" s="58"/>
      <c r="Y32" s="21"/>
    </row>
    <row r="33" spans="1:25">
      <c r="A33" s="57"/>
      <c r="B33" s="3"/>
      <c r="C33" s="3"/>
      <c r="D33" s="3"/>
      <c r="E33" s="3"/>
      <c r="F33" s="3"/>
      <c r="G33" s="3"/>
      <c r="H33" s="3"/>
      <c r="I33" s="3"/>
      <c r="J33" s="3"/>
      <c r="K33" s="3"/>
      <c r="L33" s="3"/>
      <c r="M33" s="3"/>
      <c r="N33" s="3"/>
      <c r="O33" s="3"/>
      <c r="P33" s="3"/>
      <c r="Q33" s="3"/>
      <c r="R33" s="3"/>
      <c r="S33" s="3"/>
      <c r="T33" s="3"/>
      <c r="U33" s="3"/>
      <c r="V33" s="3"/>
      <c r="W33" s="3"/>
      <c r="X33" s="58"/>
      <c r="Y33" s="21"/>
    </row>
    <row r="34" spans="1:25">
      <c r="A34" s="57"/>
      <c r="B34" s="3"/>
      <c r="C34" s="3"/>
      <c r="D34" s="3"/>
      <c r="E34" s="3"/>
      <c r="F34" s="3"/>
      <c r="G34" s="3"/>
      <c r="H34" s="3"/>
      <c r="I34" s="3"/>
      <c r="J34" s="3"/>
      <c r="K34" s="3"/>
      <c r="L34" s="3"/>
      <c r="M34" s="3"/>
      <c r="N34" s="3"/>
      <c r="O34" s="3"/>
      <c r="P34" s="3"/>
      <c r="Q34" s="3"/>
      <c r="R34" s="3"/>
      <c r="S34" s="3"/>
      <c r="T34" s="3"/>
      <c r="U34" s="3"/>
      <c r="V34" s="3"/>
      <c r="W34" s="3"/>
      <c r="X34" s="58"/>
      <c r="Y34" s="21"/>
    </row>
    <row r="35" spans="1:25">
      <c r="A35" s="57"/>
      <c r="B35" s="3"/>
      <c r="C35" s="3"/>
      <c r="D35" s="3"/>
      <c r="E35" s="3"/>
      <c r="F35" s="3"/>
      <c r="G35" s="3"/>
      <c r="H35" s="3"/>
      <c r="I35" s="3"/>
      <c r="J35" s="3"/>
      <c r="K35" s="3"/>
      <c r="L35" s="3"/>
      <c r="M35" s="3"/>
      <c r="N35" s="3"/>
      <c r="O35" s="3"/>
      <c r="P35" s="3"/>
      <c r="Q35" s="3"/>
      <c r="R35" s="3"/>
      <c r="S35" s="3"/>
      <c r="T35" s="3"/>
      <c r="U35" s="3"/>
      <c r="V35" s="3"/>
      <c r="W35" s="3"/>
      <c r="X35" s="58"/>
      <c r="Y35" s="21"/>
    </row>
    <row r="36" spans="1:25">
      <c r="A36" s="57"/>
      <c r="B36" s="3"/>
      <c r="C36" s="3"/>
      <c r="D36" s="3"/>
      <c r="E36" s="3"/>
      <c r="F36" s="3"/>
      <c r="G36" s="3"/>
      <c r="H36" s="3"/>
      <c r="I36" s="3"/>
      <c r="J36" s="3"/>
      <c r="K36" s="3"/>
      <c r="L36" s="3"/>
      <c r="M36" s="3"/>
      <c r="N36" s="3"/>
      <c r="O36" s="3"/>
      <c r="P36" s="3"/>
      <c r="Q36" s="3"/>
      <c r="R36" s="3"/>
      <c r="S36" s="3"/>
      <c r="T36" s="3"/>
      <c r="U36" s="3"/>
      <c r="V36" s="3"/>
      <c r="W36" s="3"/>
      <c r="X36" s="58"/>
      <c r="Y36" s="21"/>
    </row>
    <row r="37" spans="1:25">
      <c r="A37" s="57"/>
      <c r="B37" s="3"/>
      <c r="C37" s="3"/>
      <c r="D37" s="3"/>
      <c r="E37" s="3"/>
      <c r="F37" s="3"/>
      <c r="G37" s="3"/>
      <c r="H37" s="3"/>
      <c r="I37" s="3"/>
      <c r="J37" s="3"/>
      <c r="K37" s="3"/>
      <c r="L37" s="3"/>
      <c r="M37" s="3"/>
      <c r="N37" s="3"/>
      <c r="O37" s="3"/>
      <c r="P37" s="3"/>
      <c r="Q37" s="3"/>
      <c r="R37" s="3"/>
      <c r="S37" s="3"/>
      <c r="T37" s="3"/>
      <c r="U37" s="3"/>
      <c r="V37" s="3"/>
      <c r="W37" s="3"/>
      <c r="X37" s="58"/>
      <c r="Y37" s="21"/>
    </row>
    <row r="38" spans="1:25">
      <c r="A38" s="57"/>
      <c r="B38" s="3"/>
      <c r="C38" s="3"/>
      <c r="D38" s="3"/>
      <c r="E38" s="3"/>
      <c r="F38" s="3"/>
      <c r="G38" s="3"/>
      <c r="H38" s="3"/>
      <c r="I38" s="3"/>
      <c r="J38" s="3"/>
      <c r="K38" s="3"/>
      <c r="L38" s="3"/>
      <c r="M38" s="3"/>
      <c r="N38" s="3"/>
      <c r="O38" s="3"/>
      <c r="P38" s="3"/>
      <c r="Q38" s="3"/>
      <c r="R38" s="3"/>
      <c r="S38" s="3"/>
      <c r="T38" s="3"/>
      <c r="U38" s="3"/>
      <c r="V38" s="3"/>
      <c r="W38" s="3"/>
      <c r="X38" s="58"/>
      <c r="Y38" s="21"/>
    </row>
    <row r="39" spans="1:25">
      <c r="A39" s="57"/>
      <c r="B39" s="3"/>
      <c r="C39" s="3"/>
      <c r="D39" s="3"/>
      <c r="E39" s="3"/>
      <c r="F39" s="3"/>
      <c r="G39" s="3"/>
      <c r="H39" s="3"/>
      <c r="I39" s="3"/>
      <c r="J39" s="3"/>
      <c r="K39" s="3"/>
      <c r="L39" s="3"/>
      <c r="M39" s="3"/>
      <c r="N39" s="3"/>
      <c r="O39" s="3"/>
      <c r="P39" s="3"/>
      <c r="Q39" s="3"/>
      <c r="R39" s="3"/>
      <c r="S39" s="3"/>
      <c r="T39" s="3"/>
      <c r="U39" s="3"/>
      <c r="V39" s="3"/>
      <c r="W39" s="3"/>
      <c r="X39" s="58"/>
      <c r="Y39" s="21"/>
    </row>
    <row r="40" ht="18.75" spans="1:25">
      <c r="A40" s="68"/>
      <c r="B40" s="11"/>
      <c r="C40" s="11"/>
      <c r="D40" s="11"/>
      <c r="E40" s="11"/>
      <c r="F40" s="69"/>
      <c r="G40" s="70"/>
      <c r="H40" s="69"/>
      <c r="I40" s="69"/>
      <c r="J40" s="69"/>
      <c r="K40" s="69"/>
      <c r="L40" s="69"/>
      <c r="M40" s="69"/>
      <c r="N40" s="69"/>
      <c r="O40" s="70"/>
      <c r="P40" s="69"/>
      <c r="Q40" s="69"/>
      <c r="R40" s="69"/>
      <c r="S40" s="69"/>
      <c r="T40" s="69"/>
      <c r="U40" s="69"/>
      <c r="V40" s="69"/>
      <c r="W40" s="3"/>
      <c r="X40" s="58"/>
      <c r="Y40" s="21"/>
    </row>
    <row r="41" ht="18.75" spans="1:25">
      <c r="A41" s="68"/>
      <c r="B41" s="11"/>
      <c r="C41" s="11"/>
      <c r="D41" s="3"/>
      <c r="E41" s="3"/>
      <c r="F41" s="69"/>
      <c r="G41" s="70"/>
      <c r="H41" s="69"/>
      <c r="I41" s="69"/>
      <c r="J41" s="69"/>
      <c r="K41" s="69"/>
      <c r="L41" s="69"/>
      <c r="M41" s="69"/>
      <c r="N41" s="69"/>
      <c r="O41" s="70"/>
      <c r="P41" s="69"/>
      <c r="Q41" s="69"/>
      <c r="R41" s="69"/>
      <c r="S41" s="69"/>
      <c r="T41" s="69"/>
      <c r="U41" s="69"/>
      <c r="V41" s="69"/>
      <c r="W41" s="3"/>
      <c r="X41" s="58"/>
      <c r="Y41" s="21"/>
    </row>
    <row r="42" ht="18.75" spans="1:25">
      <c r="A42" s="68"/>
      <c r="B42" s="11"/>
      <c r="C42" s="11"/>
      <c r="D42" s="3"/>
      <c r="E42" s="3"/>
      <c r="F42" s="69"/>
      <c r="G42" s="70"/>
      <c r="H42" s="69"/>
      <c r="I42" s="69"/>
      <c r="J42" s="69"/>
      <c r="K42" s="69"/>
      <c r="L42" s="69"/>
      <c r="M42" s="69"/>
      <c r="N42" s="69"/>
      <c r="O42" s="70"/>
      <c r="P42" s="69"/>
      <c r="Q42" s="69"/>
      <c r="R42" s="69"/>
      <c r="S42" s="69"/>
      <c r="T42" s="69"/>
      <c r="U42" s="69"/>
      <c r="V42" s="69"/>
      <c r="W42" s="3"/>
      <c r="X42" s="58"/>
      <c r="Y42" s="21"/>
    </row>
    <row r="43" ht="18.75" spans="1:25">
      <c r="A43" s="68"/>
      <c r="B43" s="11"/>
      <c r="C43" s="11"/>
      <c r="D43" s="3"/>
      <c r="E43" s="3"/>
      <c r="F43" s="69"/>
      <c r="G43" s="70"/>
      <c r="H43" s="69"/>
      <c r="I43" s="69"/>
      <c r="J43" s="69"/>
      <c r="K43" s="69"/>
      <c r="L43" s="69"/>
      <c r="M43" s="69"/>
      <c r="N43" s="69"/>
      <c r="O43" s="70"/>
      <c r="P43" s="69"/>
      <c r="Q43" s="69"/>
      <c r="R43" s="69"/>
      <c r="S43" s="69"/>
      <c r="T43" s="69"/>
      <c r="U43" s="69"/>
      <c r="V43" s="69"/>
      <c r="W43" s="3"/>
      <c r="X43" s="58"/>
      <c r="Y43" s="21"/>
    </row>
    <row r="44" ht="18.75" spans="1:25">
      <c r="A44" s="68"/>
      <c r="B44" s="11"/>
      <c r="C44" s="11"/>
      <c r="D44" s="3"/>
      <c r="E44" s="3"/>
      <c r="F44" s="69"/>
      <c r="G44" s="70"/>
      <c r="H44" s="69"/>
      <c r="I44" s="69"/>
      <c r="J44" s="69"/>
      <c r="K44" s="69"/>
      <c r="L44" s="69"/>
      <c r="M44" s="69"/>
      <c r="N44" s="69"/>
      <c r="O44" s="70"/>
      <c r="P44" s="69"/>
      <c r="Q44" s="69"/>
      <c r="R44" s="69"/>
      <c r="S44" s="69"/>
      <c r="T44" s="69"/>
      <c r="U44" s="69"/>
      <c r="V44" s="69"/>
      <c r="W44" s="3"/>
      <c r="X44" s="58"/>
      <c r="Y44" s="21"/>
    </row>
    <row r="45" ht="18.75" spans="1:25">
      <c r="A45" s="68"/>
      <c r="B45" s="11"/>
      <c r="C45" s="11"/>
      <c r="D45" s="3"/>
      <c r="E45" s="3"/>
      <c r="F45" s="69"/>
      <c r="G45" s="70"/>
      <c r="H45" s="69"/>
      <c r="I45" s="69"/>
      <c r="J45" s="69"/>
      <c r="K45" s="69"/>
      <c r="L45" s="69"/>
      <c r="M45" s="69"/>
      <c r="N45" s="69"/>
      <c r="O45" s="70"/>
      <c r="P45" s="69"/>
      <c r="Q45" s="69"/>
      <c r="R45" s="69"/>
      <c r="S45" s="69"/>
      <c r="T45" s="69"/>
      <c r="U45" s="69"/>
      <c r="V45" s="69"/>
      <c r="W45" s="3"/>
      <c r="X45" s="58"/>
      <c r="Y45" s="21"/>
    </row>
    <row r="46" ht="18.75" spans="1:25">
      <c r="A46" s="68"/>
      <c r="B46" s="11"/>
      <c r="C46" s="11"/>
      <c r="D46" s="3"/>
      <c r="E46" s="3"/>
      <c r="F46" s="69"/>
      <c r="G46" s="70"/>
      <c r="H46" s="69"/>
      <c r="I46" s="69"/>
      <c r="J46" s="69"/>
      <c r="K46" s="69"/>
      <c r="L46" s="69"/>
      <c r="M46" s="69"/>
      <c r="N46" s="69"/>
      <c r="O46" s="70"/>
      <c r="P46" s="69"/>
      <c r="Q46" s="69"/>
      <c r="R46" s="69"/>
      <c r="S46" s="69"/>
      <c r="T46" s="69"/>
      <c r="U46" s="69"/>
      <c r="V46" s="69"/>
      <c r="W46" s="3"/>
      <c r="X46" s="58"/>
      <c r="Y46" s="21"/>
    </row>
    <row r="47" ht="18.75" spans="1:25">
      <c r="A47" s="68"/>
      <c r="B47" s="11"/>
      <c r="C47" s="11"/>
      <c r="D47" s="3"/>
      <c r="E47" s="3"/>
      <c r="F47" s="69"/>
      <c r="G47" s="70"/>
      <c r="H47" s="69"/>
      <c r="I47" s="69"/>
      <c r="J47" s="69"/>
      <c r="K47" s="69"/>
      <c r="L47" s="69"/>
      <c r="M47" s="69"/>
      <c r="N47" s="69"/>
      <c r="O47" s="70"/>
      <c r="P47" s="69"/>
      <c r="Q47" s="69"/>
      <c r="R47" s="69"/>
      <c r="S47" s="69"/>
      <c r="T47" s="69"/>
      <c r="U47" s="69"/>
      <c r="V47" s="69"/>
      <c r="W47" s="3"/>
      <c r="X47" s="58"/>
      <c r="Y47" s="21"/>
    </row>
    <row r="48" ht="18.75" spans="1:25">
      <c r="A48" s="71"/>
      <c r="B48" s="72"/>
      <c r="C48" s="72"/>
      <c r="D48" s="73"/>
      <c r="E48" s="73"/>
      <c r="F48" s="74"/>
      <c r="G48" s="75"/>
      <c r="H48" s="74"/>
      <c r="I48" s="74"/>
      <c r="J48" s="74"/>
      <c r="K48" s="74"/>
      <c r="L48" s="74"/>
      <c r="M48" s="74"/>
      <c r="N48" s="74"/>
      <c r="O48" s="75"/>
      <c r="P48" s="74"/>
      <c r="Q48" s="74"/>
      <c r="R48" s="74"/>
      <c r="S48" s="74"/>
      <c r="T48" s="74"/>
      <c r="U48" s="74"/>
      <c r="V48" s="74"/>
      <c r="W48" s="73"/>
      <c r="X48" s="76"/>
      <c r="Y48" s="21"/>
    </row>
    <row r="49" ht="18.75" spans="1:24">
      <c r="A49" s="77"/>
      <c r="B49" s="77"/>
      <c r="C49" s="77"/>
      <c r="D49" s="24"/>
      <c r="E49" s="24"/>
      <c r="F49" s="78"/>
      <c r="G49" s="79"/>
      <c r="H49" s="24"/>
      <c r="I49" s="77"/>
      <c r="J49" s="77"/>
      <c r="K49" s="77"/>
      <c r="L49" s="24"/>
      <c r="M49" s="24"/>
      <c r="N49" s="78"/>
      <c r="O49" s="79"/>
      <c r="P49" s="78"/>
      <c r="Q49" s="77"/>
      <c r="R49" s="77"/>
      <c r="S49" s="77"/>
      <c r="T49" s="24"/>
      <c r="U49" s="24"/>
      <c r="V49" s="24"/>
      <c r="W49" s="24"/>
      <c r="X49" s="24"/>
    </row>
    <row r="50" ht="18.75" spans="1:24">
      <c r="A50" s="80"/>
      <c r="B50" s="80"/>
      <c r="C50" s="80"/>
      <c r="F50" s="81"/>
      <c r="G50" s="82"/>
      <c r="I50" s="80"/>
      <c r="J50" s="80"/>
      <c r="K50" s="80"/>
      <c r="N50" s="83"/>
      <c r="O50" s="82"/>
      <c r="P50" s="83"/>
      <c r="Q50" s="80"/>
      <c r="R50" s="80"/>
      <c r="S50" s="80"/>
    </row>
    <row r="51" ht="18.75" spans="1:24">
      <c r="A51" s="80"/>
      <c r="B51" s="80"/>
      <c r="C51" s="80"/>
      <c r="F51" s="81"/>
      <c r="G51" s="82"/>
      <c r="I51" s="80"/>
      <c r="J51" s="80"/>
      <c r="K51" s="80"/>
      <c r="N51" s="83"/>
      <c r="O51" s="82"/>
      <c r="Q51" s="80"/>
      <c r="R51" s="80"/>
      <c r="S51" s="80"/>
    </row>
    <row r="52" ht="18.75" spans="1:24">
      <c r="A52" s="80"/>
      <c r="B52" s="80"/>
      <c r="C52" s="80"/>
      <c r="F52" s="81"/>
      <c r="G52" s="82"/>
      <c r="I52" s="80"/>
      <c r="J52" s="80"/>
      <c r="K52" s="80"/>
      <c r="O52" s="82"/>
      <c r="Q52" s="80"/>
      <c r="R52" s="80"/>
      <c r="S52" s="80"/>
    </row>
    <row r="53" ht="18.75" spans="1:24">
      <c r="A53" s="80"/>
      <c r="B53" s="80"/>
      <c r="C53" s="80"/>
      <c r="F53" s="81"/>
      <c r="G53" s="82"/>
      <c r="I53" s="80"/>
      <c r="J53" s="80"/>
      <c r="K53" s="80"/>
      <c r="O53" s="82"/>
      <c r="Q53" s="80"/>
      <c r="R53" s="80"/>
      <c r="S53" s="80"/>
    </row>
    <row r="54" ht="18.75" spans="1:24">
      <c r="A54" s="80"/>
      <c r="B54" s="80"/>
      <c r="C54" s="80"/>
      <c r="G54" s="82"/>
      <c r="I54" s="80"/>
      <c r="J54" s="80"/>
      <c r="K54" s="80"/>
      <c r="O54" s="82"/>
      <c r="Q54" s="80"/>
      <c r="R54" s="80"/>
      <c r="S54" s="80"/>
    </row>
  </sheetData>
  <pageMargins left="0.7" right="0.7" top="0.75" bottom="0.75" header="0.3" footer="0.3"/>
  <pageSetup paperSize="1" scale="55" fitToWidth="0" fitToHeight="0" orientation="landscape" horizontalDpi="1200" verticalDpi="120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8"/>
  <sheetViews>
    <sheetView workbookViewId="0">
      <selection activeCell="F15" sqref="F15:F17"/>
    </sheetView>
  </sheetViews>
  <sheetFormatPr defaultColWidth="8.89166666666667" defaultRowHeight="13.5"/>
  <cols>
    <col min="1" max="5" width="8.89166666666667" style="1"/>
    <col min="6" max="6" width="11.3333333333333" style="1" customWidth="1"/>
    <col min="7" max="8" width="8.89166666666667" style="1"/>
    <col min="9" max="9" width="14.6666666666667" style="1" customWidth="1"/>
    <col min="10" max="16384" width="8.89166666666667" style="1"/>
  </cols>
  <sheetData>
    <row r="1" spans="1:22">
      <c r="A1" s="1" t="s">
        <v>172</v>
      </c>
    </row>
    <row r="2" spans="1:22">
      <c r="A2" s="1" t="s">
        <v>19</v>
      </c>
      <c r="J2" s="2" t="s">
        <v>19</v>
      </c>
      <c r="K2" s="3">
        <f>'BD+C credit category view'!M2</f>
        <v>0</v>
      </c>
    </row>
    <row r="3" spans="1:22">
      <c r="A3" s="1" t="s">
        <v>23</v>
      </c>
      <c r="J3" s="2" t="s">
        <v>23</v>
      </c>
      <c r="K3" s="3">
        <f>'BD+C credit category view'!M3</f>
        <v>0</v>
      </c>
    </row>
    <row r="4" ht="18" spans="1:22">
      <c r="A4" s="1" t="s">
        <v>25</v>
      </c>
      <c r="J4" s="2" t="s">
        <v>25</v>
      </c>
      <c r="K4" s="3">
        <f>'BD+C credit category view'!M4</f>
        <v>0</v>
      </c>
      <c r="Q4" s="4" t="s">
        <v>148</v>
      </c>
      <c r="R4" s="5"/>
      <c r="S4" s="5"/>
      <c r="T4" s="5"/>
      <c r="U4" s="5"/>
      <c r="V4" s="6"/>
    </row>
    <row r="5" spans="1:22">
      <c r="J5" s="2" t="s">
        <v>173</v>
      </c>
      <c r="K5" s="3">
        <f>J19-K4-K3-K2</f>
        <v>110</v>
      </c>
      <c r="Q5" s="7" t="s">
        <v>19</v>
      </c>
      <c r="R5" s="7" t="s">
        <v>23</v>
      </c>
      <c r="S5" s="7" t="s">
        <v>25</v>
      </c>
      <c r="T5" s="8" t="s">
        <v>173</v>
      </c>
    </row>
    <row r="6" spans="1:22">
      <c r="J6" s="9" t="s">
        <v>174</v>
      </c>
      <c r="Q6" s="8">
        <f>COUNTIF('BD+C impact area view '!A6:A32,"TRUE")</f>
        <v>0</v>
      </c>
      <c r="R6" s="8">
        <f>COUNTIF('BD+C impact area view '!B6:B32,"TRUE")</f>
        <v>0</v>
      </c>
      <c r="S6" s="8">
        <f>COUNTIF('BD+C impact area view '!C6:C32,"TRUE")</f>
        <v>0</v>
      </c>
      <c r="T6" s="8">
        <f>COUNTA('BD+C impact area view '!E6:E32)-Q6-R6-S6</f>
        <v>27</v>
      </c>
    </row>
    <row r="7" ht="14.25" spans="1:22">
      <c r="J7" s="10" t="s">
        <v>175</v>
      </c>
    </row>
    <row r="8" ht="14.25" spans="1:22">
      <c r="E8" s="11"/>
      <c r="H8" s="11"/>
      <c r="I8" s="3"/>
      <c r="J8" s="10" t="s">
        <v>175</v>
      </c>
      <c r="K8" s="3"/>
    </row>
    <row r="9" ht="18" spans="1:22">
      <c r="E9" s="3"/>
      <c r="H9" s="11"/>
      <c r="Q9" s="12" t="s">
        <v>149</v>
      </c>
      <c r="R9" s="13"/>
      <c r="S9" s="13"/>
      <c r="T9" s="13"/>
      <c r="U9" s="13"/>
      <c r="V9" s="14"/>
    </row>
    <row r="10" spans="1:22">
      <c r="A10" s="2"/>
      <c r="B10" s="2"/>
      <c r="C10" s="2"/>
      <c r="D10" s="2"/>
      <c r="E10" s="3"/>
      <c r="H10" s="3"/>
      <c r="Q10" s="7" t="s">
        <v>19</v>
      </c>
      <c r="R10" s="7" t="s">
        <v>23</v>
      </c>
      <c r="S10" s="7" t="s">
        <v>25</v>
      </c>
      <c r="T10" s="8" t="s">
        <v>173</v>
      </c>
    </row>
    <row r="11" spans="1:22">
      <c r="E11" s="3"/>
      <c r="H11" s="3"/>
      <c r="Q11" s="8">
        <f>COUNTIF('BD+C impact area view '!I6:I25,"TRUE")</f>
        <v>0</v>
      </c>
      <c r="R11" s="8">
        <f>COUNTIF('BD+C impact area view '!J6:J25,"TRUE")</f>
        <v>0</v>
      </c>
      <c r="S11" s="8">
        <f>COUNTIF('BD+C impact area view '!K6:K25,"TRUE")</f>
        <v>0</v>
      </c>
      <c r="T11" s="8">
        <f>COUNTA('BD+C impact area view '!M6:M25)-Q11-R11-S11</f>
        <v>20</v>
      </c>
    </row>
    <row r="12" spans="1:22">
      <c r="E12" s="3"/>
      <c r="F12" s="3"/>
      <c r="G12" s="3"/>
      <c r="H12" s="3"/>
    </row>
    <row r="13" ht="18" spans="1:22">
      <c r="E13" s="3"/>
      <c r="F13" s="3"/>
      <c r="G13" s="3"/>
      <c r="H13" s="3"/>
      <c r="I13" s="3"/>
      <c r="J13" s="3"/>
      <c r="K13" s="3"/>
      <c r="Q13" s="12" t="s">
        <v>150</v>
      </c>
      <c r="R13" s="13"/>
      <c r="S13" s="13"/>
      <c r="T13" s="13"/>
      <c r="U13" s="13"/>
      <c r="V13" s="14"/>
    </row>
    <row r="14" spans="1:22">
      <c r="E14" s="3"/>
      <c r="F14" s="3"/>
      <c r="G14" s="3"/>
      <c r="H14" s="3"/>
      <c r="I14" s="3"/>
      <c r="J14" s="3"/>
      <c r="K14" s="3"/>
      <c r="Q14" s="7" t="s">
        <v>19</v>
      </c>
      <c r="R14" s="7" t="s">
        <v>23</v>
      </c>
      <c r="S14" s="7" t="s">
        <v>25</v>
      </c>
      <c r="T14" s="8" t="s">
        <v>173</v>
      </c>
    </row>
    <row r="15" ht="14.4" customHeight="1" spans="1:22">
      <c r="A15" s="3"/>
      <c r="B15" s="3"/>
      <c r="C15" s="3"/>
      <c r="D15" s="3"/>
      <c r="E15" s="15" t="s">
        <v>27</v>
      </c>
      <c r="F15" s="16" t="s">
        <v>28</v>
      </c>
      <c r="G15" s="3"/>
      <c r="H15" s="3"/>
      <c r="I15" s="17"/>
      <c r="J15" s="17"/>
      <c r="K15" s="17"/>
      <c r="Q15" s="8">
        <f>COUNTIF('BD+C impact area view '!Q6:Q24,"TRUE")</f>
        <v>0</v>
      </c>
      <c r="R15" s="8">
        <f>COUNTIF('BD+C impact area view '!R6:R24,"TRUE")</f>
        <v>0</v>
      </c>
      <c r="S15" s="8">
        <f>COUNTIF('BD+C impact area view '!S6:S24,"TRUE")</f>
        <v>0</v>
      </c>
      <c r="T15" s="8">
        <f>COUNTA('BD+C impact area view '!U6:U24)-Q15-R15-S15</f>
        <v>19</v>
      </c>
    </row>
    <row r="16" spans="1:22">
      <c r="A16" s="3"/>
      <c r="B16" s="3"/>
      <c r="C16" s="3"/>
      <c r="D16" s="3"/>
      <c r="E16" s="15"/>
      <c r="F16" s="16"/>
      <c r="G16" s="3"/>
      <c r="H16" s="18"/>
      <c r="I16" s="19" t="s">
        <v>28</v>
      </c>
      <c r="J16" s="20">
        <f>'BD+C credit category view'!M6</f>
        <v>0</v>
      </c>
      <c r="K16" s="19" t="s">
        <v>20</v>
      </c>
      <c r="L16" s="21"/>
      <c r="Q16" s="9" t="s">
        <v>174</v>
      </c>
    </row>
    <row r="17" ht="14.25" spans="1:17">
      <c r="A17" s="3"/>
      <c r="B17" s="3"/>
      <c r="C17" s="3"/>
      <c r="D17" s="3"/>
      <c r="E17" s="15"/>
      <c r="F17" s="16"/>
      <c r="G17" s="3"/>
      <c r="H17" s="18"/>
      <c r="I17" s="19" t="s">
        <v>176</v>
      </c>
      <c r="J17" s="22">
        <v>40</v>
      </c>
      <c r="K17" s="19" t="s">
        <v>20</v>
      </c>
      <c r="L17" s="21"/>
      <c r="Q17" s="10" t="s">
        <v>177</v>
      </c>
    </row>
    <row r="18" ht="14.25" spans="1:17">
      <c r="A18" s="23" t="s">
        <v>31</v>
      </c>
      <c r="B18" s="23"/>
      <c r="C18" s="23"/>
      <c r="D18" s="23"/>
      <c r="E18" s="3">
        <f>'BD+C credit category view'!I9</f>
        <v>1</v>
      </c>
      <c r="F18" s="3">
        <f>'BD+C credit category view'!J9</f>
        <v>0</v>
      </c>
      <c r="G18" s="3"/>
      <c r="H18" s="18"/>
      <c r="I18" s="19" t="s">
        <v>178</v>
      </c>
      <c r="J18" s="22">
        <v>80</v>
      </c>
      <c r="K18" s="19" t="s">
        <v>20</v>
      </c>
      <c r="L18" s="21"/>
      <c r="Q18" s="10" t="s">
        <v>179</v>
      </c>
    </row>
    <row r="19" ht="14.25" spans="1:17">
      <c r="A19" s="23" t="s">
        <v>41</v>
      </c>
      <c r="B19" s="23"/>
      <c r="C19" s="23"/>
      <c r="D19" s="23"/>
      <c r="E19" s="3">
        <f>'BD+C credit category view'!I15</f>
        <v>15</v>
      </c>
      <c r="F19" s="3">
        <f>'BD+C credit category view'!J15</f>
        <v>0</v>
      </c>
      <c r="G19" s="3"/>
      <c r="H19" s="18"/>
      <c r="I19" s="19" t="s">
        <v>27</v>
      </c>
      <c r="J19" s="20">
        <f>'BD+C credit category view'!M7</f>
        <v>110</v>
      </c>
      <c r="K19" s="19" t="s">
        <v>20</v>
      </c>
      <c r="L19" s="21"/>
      <c r="Q19" s="10" t="s">
        <v>180</v>
      </c>
    </row>
    <row r="20" ht="14.25" spans="1:17">
      <c r="A20" s="23" t="s">
        <v>52</v>
      </c>
      <c r="B20" s="23"/>
      <c r="C20" s="23"/>
      <c r="D20" s="23"/>
      <c r="E20" s="3">
        <f>'BD+C credit category view'!I22</f>
        <v>11</v>
      </c>
      <c r="F20" s="3">
        <f>'BD+C credit category view'!J22</f>
        <v>0</v>
      </c>
      <c r="G20" s="3"/>
      <c r="H20" s="3"/>
      <c r="I20" s="9" t="s">
        <v>174</v>
      </c>
      <c r="J20" s="24"/>
      <c r="K20" s="24"/>
    </row>
    <row r="21" ht="14.25" spans="1:17">
      <c r="A21" s="23" t="s">
        <v>67</v>
      </c>
      <c r="B21" s="23"/>
      <c r="C21" s="23"/>
      <c r="D21" s="23"/>
      <c r="E21" s="3">
        <f>'BD+C credit category view'!I31</f>
        <v>9</v>
      </c>
      <c r="F21" s="3">
        <f>'BD+C credit category view'!J31</f>
        <v>0</v>
      </c>
      <c r="G21" s="3"/>
      <c r="H21" s="3"/>
      <c r="I21" s="10" t="s">
        <v>181</v>
      </c>
      <c r="J21" s="3"/>
      <c r="K21" s="3"/>
    </row>
    <row r="22" ht="14.25" spans="1:17">
      <c r="A22" s="23" t="s">
        <v>76</v>
      </c>
      <c r="B22" s="23"/>
      <c r="C22" s="23"/>
      <c r="D22" s="23"/>
      <c r="E22" s="3">
        <f>'BD+C credit category view'!I37</f>
        <v>33</v>
      </c>
      <c r="F22" s="3">
        <f>'BD+C credit category view'!J37</f>
        <v>0</v>
      </c>
      <c r="G22" s="3"/>
      <c r="H22" s="3"/>
      <c r="I22" s="3"/>
      <c r="J22" s="3"/>
      <c r="K22" s="3"/>
    </row>
    <row r="23" ht="14.25" spans="1:17">
      <c r="A23" s="23" t="s">
        <v>101</v>
      </c>
      <c r="B23" s="23"/>
      <c r="C23" s="23"/>
      <c r="D23" s="23"/>
      <c r="E23" s="3">
        <f>'BD+C credit category view'!I51</f>
        <v>18</v>
      </c>
      <c r="F23" s="3">
        <f>'BD+C credit category view'!J51</f>
        <v>0</v>
      </c>
      <c r="G23" s="3"/>
      <c r="H23" s="3"/>
      <c r="I23" s="3"/>
      <c r="J23" s="3"/>
      <c r="K23" s="3"/>
    </row>
    <row r="24" ht="14.25" spans="1:17">
      <c r="A24" s="23" t="s">
        <v>116</v>
      </c>
      <c r="B24" s="23"/>
      <c r="C24" s="23"/>
      <c r="D24" s="23"/>
      <c r="E24" s="3">
        <f>'BD+C credit category view'!I60</f>
        <v>13</v>
      </c>
      <c r="F24" s="3">
        <f>'BD+C credit category view'!J60</f>
        <v>0</v>
      </c>
      <c r="G24" s="3"/>
      <c r="H24" s="3"/>
      <c r="I24" s="3"/>
      <c r="J24" s="3"/>
      <c r="K24" s="3"/>
    </row>
    <row r="25" ht="14.25" spans="1:17">
      <c r="A25" s="25" t="s">
        <v>133</v>
      </c>
      <c r="B25" s="25"/>
      <c r="C25" s="25"/>
      <c r="D25" s="25"/>
      <c r="E25" s="3">
        <f>'BD+C credit category view'!I70</f>
        <v>10</v>
      </c>
      <c r="F25" s="3">
        <f>'BD+C credit category view'!J70</f>
        <v>0</v>
      </c>
      <c r="G25" s="3"/>
      <c r="H25" s="3"/>
      <c r="I25" s="3"/>
      <c r="J25" s="3"/>
      <c r="K25" s="3"/>
    </row>
    <row r="26" spans="1:17">
      <c r="A26" s="9" t="s">
        <v>174</v>
      </c>
      <c r="B26" s="3"/>
      <c r="C26" s="3"/>
      <c r="D26" s="3"/>
      <c r="E26" s="3"/>
      <c r="F26" s="3"/>
      <c r="G26" s="3"/>
      <c r="H26" s="3"/>
      <c r="I26" s="3"/>
      <c r="J26" s="3"/>
      <c r="K26" s="3"/>
    </row>
    <row r="27" ht="14.25" spans="1:17">
      <c r="A27" s="10" t="s">
        <v>182</v>
      </c>
    </row>
    <row r="28" ht="14.25" spans="1:17">
      <c r="A28" s="10" t="s">
        <v>183</v>
      </c>
    </row>
  </sheetData>
  <sheetProtection algorithmName="SHA-512" hashValue="Yha8zqU23u3fl19pKyFyOBjpdKejOvTuI+gjOKL0IgsMGZ7TYPN2LY4SsmMe64CraCdUlxw/wV4TJ+iiHjNeaw==" saltValue="AmWmfQyADTutJF/5/vuIag==" spinCount="100000" sheet="1" objects="1" scenarios="1"/>
  <mergeCells count="7">
    <mergeCell ref="Q4:V4"/>
    <mergeCell ref="Q9:V9"/>
    <mergeCell ref="Q13:V13"/>
    <mergeCell ref="A18:D18"/>
    <mergeCell ref="A19:D19"/>
    <mergeCell ref="E15:E17"/>
    <mergeCell ref="F15:F17"/>
  </mergeCells>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28" master="" otherUserPermission="visible"/>
  <rangeList sheetStid="21" master="" otherUserPermission="visible"/>
  <rangeList sheetStid="23" master="" otherUserPermission="visible"/>
  <rangeList sheetStid="27" master="" otherUserPermission="visible"/>
  <rangeList sheetStid="24"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3BD9EF5B-C834-4965-BA98-FF1968DEE991}">
  <ds:schemaRefs/>
</ds:datastoreItem>
</file>

<file path=customXml/itemProps3.xml><?xml version="1.0" encoding="utf-8"?>
<ds:datastoreItem xmlns:ds="http://schemas.openxmlformats.org/officeDocument/2006/customXml" ds:itemID="{3F170694-86A8-407E-8513-E6EFCE8C6EFA}">
  <ds:schemaRefs/>
</ds:datastoreItem>
</file>

<file path=customXml/itemProps4.xml><?xml version="1.0" encoding="utf-8"?>
<ds:datastoreItem xmlns:ds="http://schemas.openxmlformats.org/officeDocument/2006/customXml" ds:itemID="{035C99CE-E701-4D25-8989-A6D828E0FB53}">
  <ds:schemaRefs/>
</ds:datastoreItem>
</file>

<file path=docProps/app.xml><?xml version="1.0" encoding="utf-8"?>
<Properties xmlns="http://schemas.openxmlformats.org/officeDocument/2006/extended-properties" xmlns:vt="http://schemas.openxmlformats.org/officeDocument/2006/docPropsVTypes">
  <Company>US Green Building Council</Company>
  <Application>Microsoft Excel</Application>
  <HeadingPairs>
    <vt:vector size="2" baseType="variant">
      <vt:variant>
        <vt:lpstr>工作表</vt:lpstr>
      </vt:variant>
      <vt:variant>
        <vt:i4>5</vt:i4>
      </vt:variant>
    </vt:vector>
  </HeadingPairs>
  <TitlesOfParts>
    <vt:vector size="5" baseType="lpstr">
      <vt:lpstr>Cover</vt:lpstr>
      <vt:lpstr>BD+C credit category view</vt:lpstr>
      <vt:lpstr>BD+C impact area view </vt:lpstr>
      <vt:lpstr>Analytics</vt:lpstr>
      <vt:lpstr>Background</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Chrissy Ungaro</dc:creator>
  <cp:lastModifiedBy>Admin</cp:lastModifiedBy>
  <dcterms:created xsi:type="dcterms:W3CDTF">2010-11-08T04:39:00Z</dcterms:created>
  <cp:lastPrinted>2025-10-29T19:56:00Z</cp:lastPrinted>
  <dcterms:modified xsi:type="dcterms:W3CDTF">2026-05-24T08:57:54Z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0x0101002ABFE0B532E11044AEF3AC62CA104DD5</vt:lpwstr>
  </property>
  <property fmtid="{D5CDD505-2E9C-101B-9397-08002B2CF9AE}" pid="3" name="MediaServiceImageTags">
    <vt:lpwstr/>
  </property>
  <property fmtid="{D5CDD505-2E9C-101B-9397-08002B2CF9AE}" pid="4" name="ICV">
    <vt:lpwstr>EAD82C4CDAF14DD4A79769F15EFE89BC_13</vt:lpwstr>
  </property>
  <property fmtid="{D5CDD505-2E9C-101B-9397-08002B2CF9AE}" pid="5" name="KSOProductBuildVer">
    <vt:lpwstr>2052-12.1.0.26375</vt:lpwstr>
  </property>
  <property fmtid="{D5CDD505-2E9C-101B-9397-08002B2CF9AE}" pid="6" name="CalculationRule">
    <vt:i4>0</vt:i4>
  </property>
</Properties>
</file>